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terijali za UV\financijski plan 2024\"/>
    </mc:Choice>
  </mc:AlternateContent>
  <bookViews>
    <workbookView xWindow="0" yWindow="0" windowWidth="28800" windowHeight="12300"/>
  </bookViews>
  <sheets>
    <sheet name="opći dio" sheetId="1" r:id="rId1"/>
    <sheet name="RAČUN PRIHODA I RASHODA" sheetId="5" r:id="rId2"/>
    <sheet name="RASHODI PO IZVORIMA" sheetId="2" r:id="rId3"/>
    <sheet name="RASHODI PO FUNKC." sheetId="3" r:id="rId4"/>
    <sheet name="RAČUN FINANCIRANJA" sheetId="4" r:id="rId5"/>
    <sheet name="POSEBNI DIO" sheetId="7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3" i="1"/>
  <c r="E23" i="1"/>
  <c r="C23" i="1"/>
  <c r="D22" i="1"/>
  <c r="E22" i="1"/>
  <c r="F14" i="5" l="1"/>
  <c r="G14" i="5"/>
  <c r="E14" i="5"/>
  <c r="F15" i="5"/>
  <c r="G15" i="5"/>
  <c r="E15" i="5"/>
  <c r="F16" i="5"/>
  <c r="G16" i="5"/>
  <c r="E16" i="5"/>
  <c r="G86" i="5"/>
  <c r="F86" i="5"/>
  <c r="E86" i="5"/>
  <c r="F8" i="5" l="1"/>
  <c r="G8" i="5"/>
  <c r="E8" i="5"/>
  <c r="F84" i="5" l="1"/>
  <c r="G84" i="5"/>
  <c r="E84" i="5"/>
  <c r="F37" i="5"/>
  <c r="G37" i="5"/>
  <c r="E37" i="5"/>
  <c r="G10" i="4"/>
  <c r="F10" i="4"/>
  <c r="E10" i="4"/>
  <c r="E9" i="4" s="1"/>
  <c r="G9" i="4"/>
  <c r="F9" i="4"/>
  <c r="G7" i="4"/>
  <c r="G6" i="4" s="1"/>
  <c r="F7" i="4"/>
  <c r="F6" i="4" s="1"/>
  <c r="E7" i="4"/>
  <c r="E6" i="4"/>
  <c r="D6" i="2"/>
  <c r="E6" i="2"/>
  <c r="C6" i="2"/>
  <c r="E10" i="1" l="1"/>
  <c r="D10" i="1"/>
  <c r="E7" i="1"/>
  <c r="E13" i="1" s="1"/>
  <c r="D7" i="1"/>
  <c r="D13" i="1" s="1"/>
  <c r="C7" i="1"/>
  <c r="C13" i="1" s="1"/>
</calcChain>
</file>

<file path=xl/sharedStrings.xml><?xml version="1.0" encoding="utf-8"?>
<sst xmlns="http://schemas.openxmlformats.org/spreadsheetml/2006/main" count="557" uniqueCount="156">
  <si>
    <t>Financijski plan KBC-a Zagreb za 2024. godinu i projekcije za 2025. i 2026. godinu</t>
  </si>
  <si>
    <t>A) SAŽETAK RAČUNA PRIHODA I RASHODA</t>
  </si>
  <si>
    <t>Projekcija za 2025.</t>
  </si>
  <si>
    <t>Projekcija za 2026.</t>
  </si>
  <si>
    <t>PRIHODI POSLOVANJA</t>
  </si>
  <si>
    <t>PRIHODI OD PRODAJE NEFINANCIJSKE IMOVINE</t>
  </si>
  <si>
    <t>RASHODI POSLOVANJA</t>
  </si>
  <si>
    <t>RAZLIKA - VIŠAK/MANJAKA</t>
  </si>
  <si>
    <t>B) SAŽETAK RAČUNA FINANCIRANJA</t>
  </si>
  <si>
    <t>PRIMICI OD FINANCIJSKE IMOVINE I ZADUŽIVANJA</t>
  </si>
  <si>
    <t>IZDACI ZA FINANCIJSKU IMOVINU I OTPLATE ZAJMOVA</t>
  </si>
  <si>
    <t>UKUPNI PRIHODI</t>
  </si>
  <si>
    <t>RASHODI ZA NABAVU NEFINANCIJSKE IMOVINE</t>
  </si>
  <si>
    <t>UKUPNI RASHODI</t>
  </si>
  <si>
    <t>Plan za 2024.</t>
  </si>
  <si>
    <t/>
  </si>
  <si>
    <t>1</t>
  </si>
  <si>
    <t>Opći prihodi i primici</t>
  </si>
  <si>
    <t>11</t>
  </si>
  <si>
    <t>3</t>
  </si>
  <si>
    <t>Vlastiti prihodi</t>
  </si>
  <si>
    <t>31</t>
  </si>
  <si>
    <t>4</t>
  </si>
  <si>
    <t>Prihodi za posebne namjene</t>
  </si>
  <si>
    <t>43</t>
  </si>
  <si>
    <t>Ostali prihodi za posebne namjene</t>
  </si>
  <si>
    <t>5</t>
  </si>
  <si>
    <t>Pomoći</t>
  </si>
  <si>
    <t>51</t>
  </si>
  <si>
    <t>Pomoći EU</t>
  </si>
  <si>
    <t>52</t>
  </si>
  <si>
    <t>Ostale pomoći</t>
  </si>
  <si>
    <t>58</t>
  </si>
  <si>
    <t>Instrumenti EU nove generacije</t>
  </si>
  <si>
    <t>6</t>
  </si>
  <si>
    <t>Donacije</t>
  </si>
  <si>
    <t>61</t>
  </si>
  <si>
    <t>7</t>
  </si>
  <si>
    <t>Prihodi od nefin. imovine i nadoknade štete s osnova osig.</t>
  </si>
  <si>
    <t>71</t>
  </si>
  <si>
    <t>8</t>
  </si>
  <si>
    <t>Namjenski primici od zaduživanja</t>
  </si>
  <si>
    <t>81</t>
  </si>
  <si>
    <t>I. OPĆI DIO</t>
  </si>
  <si>
    <t>RASHODI PREMA IZVORIMA FINANCIRANJA</t>
  </si>
  <si>
    <t>Izvor</t>
  </si>
  <si>
    <t>Naziv izvora</t>
  </si>
  <si>
    <t>A. RAČUN PRIHODA I RASHODA</t>
  </si>
  <si>
    <t>RASHODI PREMA FUNKCIJSKOJ KLASIFIKACIJI</t>
  </si>
  <si>
    <t>BROJČANA OZNAKA I NAZIV</t>
  </si>
  <si>
    <t>07 Zdravstvo</t>
  </si>
  <si>
    <t>073 Bolničke službe</t>
  </si>
  <si>
    <t>B. RAČUN FINANCIRANJA</t>
  </si>
  <si>
    <t>Razred</t>
  </si>
  <si>
    <t>Skupina</t>
  </si>
  <si>
    <t>Naziv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</si>
  <si>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</si>
  <si>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</si>
  <si>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</si>
  <si>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</si>
  <si>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Naziv prihoda</t>
  </si>
  <si>
    <t>815</t>
  </si>
  <si>
    <t>Namjenski primitak - NPOO</t>
  </si>
  <si>
    <t>Projekcija 
za 2025.</t>
  </si>
  <si>
    <t>Projekcija 
za 2026.</t>
  </si>
  <si>
    <t>Ukupni prihodi</t>
  </si>
  <si>
    <t>Naziv rashoda</t>
  </si>
  <si>
    <t>Rashodi poslovanja</t>
  </si>
  <si>
    <t>Rashodi za zaposlene</t>
  </si>
  <si>
    <t>32</t>
  </si>
  <si>
    <t>Materijalni rashodi</t>
  </si>
  <si>
    <t>34</t>
  </si>
  <si>
    <t>Financijski rashodi</t>
  </si>
  <si>
    <t>37</t>
  </si>
  <si>
    <t>Naknade građanima i kućanstvima na temelju osiguranja i druge naknade</t>
  </si>
  <si>
    <t>38</t>
  </si>
  <si>
    <t>Ostali rashodi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</si>
  <si>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</si>
  <si>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</si>
  <si>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</si>
  <si>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</si>
  <si>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</si>
  <si>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</si>
  <si>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</si>
  <si>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 xml:space="preserve">Rashodi poslovanja        </t>
  </si>
  <si>
    <t xml:space="preserve">    Rashodi za zaposlene    </t>
  </si>
  <si>
    <t xml:space="preserve">        Ostali prihodi za posebne namjene</t>
  </si>
  <si>
    <t xml:space="preserve">        Ostale pomoći</t>
  </si>
  <si>
    <t xml:space="preserve">    Materijalni rashodi    </t>
  </si>
  <si>
    <t xml:space="preserve">        Opći prihodi i primici</t>
  </si>
  <si>
    <t xml:space="preserve">        Vlastiti prihodi</t>
  </si>
  <si>
    <t xml:space="preserve">        Pomoći EU</t>
  </si>
  <si>
    <t xml:space="preserve">        Donacije</t>
  </si>
  <si>
    <t xml:space="preserve">        Prihodi od nefin. imovine i nadoknade štete s osnova osig.</t>
  </si>
  <si>
    <t xml:space="preserve">        Namjenski primitak - NPOO</t>
  </si>
  <si>
    <t xml:space="preserve">    Financijski rashodi    </t>
  </si>
  <si>
    <t xml:space="preserve">    Naknade građanima i kućanstvima na temelju osiguranja i druge naknade    </t>
  </si>
  <si>
    <t xml:space="preserve">    Ostali rashodi    </t>
  </si>
  <si>
    <t xml:space="preserve">Rashodi za nabavu nefinancijske imovine        </t>
  </si>
  <si>
    <t xml:space="preserve">    Rashodi za nabavu neproizvedene dugotrajne imovine    </t>
  </si>
  <si>
    <t xml:space="preserve">    Rashodi za nabavu proizvedene dugotrajne imovine    </t>
  </si>
  <si>
    <t xml:space="preserve">        Instrumenti EU nove generacije</t>
  </si>
  <si>
    <t xml:space="preserve">    Rashodi za dodatna ulaganja na nefinancijskoj imovini    </t>
  </si>
  <si>
    <t>Ukupni rashodi</t>
  </si>
  <si>
    <t>II. POSEBNI DIO</t>
  </si>
  <si>
    <t>Šifra</t>
  </si>
  <si>
    <t>38069</t>
  </si>
  <si>
    <t>Klinički bolnički centar Zagreb</t>
  </si>
  <si>
    <t>3602</t>
  </si>
  <si>
    <t>INVESTICIJE U ZDRAVSTVENU INFRASTRUKTURU</t>
  </si>
  <si>
    <t>K891002</t>
  </si>
  <si>
    <t>KLINIČKI BOLNIČKI CENTAR ZAGREB – IZRAVNA KAPITALNA ULAGANJA</t>
  </si>
  <si>
    <t>581</t>
  </si>
  <si>
    <t>Mehanizam za oporavak i otpornost</t>
  </si>
  <si>
    <t>K891007</t>
  </si>
  <si>
    <t>SANACIJA ŠTETA OD POTRESA</t>
  </si>
  <si>
    <t>3605</t>
  </si>
  <si>
    <t>SIGURNOST GRAĐANA I PRAVA NA ZDRAVSTVENE USLUGE</t>
  </si>
  <si>
    <t>A891001</t>
  </si>
  <si>
    <t>ADMINISTRACIJA I UPRAVLJANJE</t>
  </si>
  <si>
    <t>54</t>
  </si>
  <si>
    <t>A891004</t>
  </si>
  <si>
    <t>OBRADA UZORAKA TKIVA ZA ZAKLADU ANA RUKAVINA</t>
  </si>
  <si>
    <t>A891006</t>
  </si>
  <si>
    <t>PROVEDBA PREVENTIVNIH PROGRAMA – KLINIČKI BOLNIČKI CENTAR ZAGREB</t>
  </si>
  <si>
    <t>T891008</t>
  </si>
  <si>
    <t>JAČANJE PROBIRA RAKA PLUĆA U EUROPI</t>
  </si>
  <si>
    <t>T891009</t>
  </si>
  <si>
    <t>PROVEDBA PROBIRA RAKA ŽELUCA U ZEMLJAMA EUROPSKE UNIJE</t>
  </si>
  <si>
    <t>Prihodi poslovanja</t>
  </si>
  <si>
    <t>63</t>
  </si>
  <si>
    <t>Pomoći iz inozemstva (darovnice)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</si>
  <si>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</si>
  <si>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</si>
  <si>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</si>
  <si>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</si>
  <si>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</si>
  <si>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</t>
  </si>
  <si>
    <t>67</t>
  </si>
  <si>
    <t>Prihodi iz proračuna</t>
  </si>
  <si>
    <t>68</t>
  </si>
  <si>
    <t>Kazne, upravne mjere i ostali prihodi</t>
  </si>
  <si>
    <t>Prihodi od prodaje nefinancijske imovine</t>
  </si>
  <si>
    <t>72</t>
  </si>
  <si>
    <t>Prihodi od prodaje proizvedene dugotrajne imovine</t>
  </si>
  <si>
    <t>UKUPNI PRIJENOS SREDSTAVA IZ PRETHODNE GODINE</t>
  </si>
  <si>
    <t>UKUPNI PRIJENOS SREDSTAVA U SLJEDEĆU GODINU</t>
  </si>
  <si>
    <r>
      <t xml:space="preserve">Vlastiti prihodi - </t>
    </r>
    <r>
      <rPr>
        <b/>
        <i/>
        <sz val="11"/>
        <color theme="1"/>
        <rFont val="Times New Roman"/>
        <family val="1"/>
        <charset val="238"/>
      </rPr>
      <t>prijenos</t>
    </r>
  </si>
  <si>
    <r>
      <t xml:space="preserve">Ostali prihodi za posebne namjene - </t>
    </r>
    <r>
      <rPr>
        <b/>
        <i/>
        <sz val="11"/>
        <color theme="1"/>
        <rFont val="Times New Roman"/>
        <family val="1"/>
        <charset val="238"/>
      </rPr>
      <t>prijenos</t>
    </r>
  </si>
  <si>
    <r>
      <t xml:space="preserve">Ostale pomoći - </t>
    </r>
    <r>
      <rPr>
        <b/>
        <i/>
        <sz val="11"/>
        <color theme="1"/>
        <rFont val="Times New Roman"/>
        <family val="1"/>
        <charset val="238"/>
      </rPr>
      <t>prijenos</t>
    </r>
  </si>
  <si>
    <r>
      <t xml:space="preserve">Donacije - </t>
    </r>
    <r>
      <rPr>
        <b/>
        <i/>
        <sz val="11"/>
        <color theme="1"/>
        <rFont val="Times New Roman"/>
        <family val="1"/>
        <charset val="238"/>
      </rPr>
      <t>prijenos</t>
    </r>
  </si>
  <si>
    <r>
      <t xml:space="preserve">Prihodi od nefinancijske imovine - </t>
    </r>
    <r>
      <rPr>
        <b/>
        <i/>
        <sz val="11"/>
        <color theme="1"/>
        <rFont val="Times New Roman"/>
        <family val="1"/>
        <charset val="238"/>
      </rPr>
      <t>prijenos</t>
    </r>
  </si>
  <si>
    <t>PRIJENOS SREDSTAVA IZ PRETHODNE GODINE</t>
  </si>
  <si>
    <t>PRIJENOS SREDSTAVA U NAREDNU GODINU</t>
  </si>
  <si>
    <t>NETO  FINANCIRANJE</t>
  </si>
  <si>
    <t>VIŠAK / MANJAK + NETO FINANCIRANJE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</si>
</sst>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4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name val="Arial"/>
    </font>
    <font>
      <sz val="10"/>
      <name val="Arial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0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i/>
      <sz val="11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2">
    <xf numFmtId="0" fontId="0" fillId="0" borderId="0"/>
    <xf numFmtId="164" fontId="1" fillId="0" borderId="0" applyFont="0" applyFill="0" applyBorder="0" applyAlignment="0" applyProtection="0"/>
    <xf numFmtId="4" fontId="2" fillId="2" borderId="1" applyNumberFormat="0" applyProtection="0">
      <alignment horizontal="left" vertical="center" indent="1" justifyLastLine="1"/>
    </xf>
    <xf numFmtId="4" fontId="2" fillId="2" borderId="1" applyNumberFormat="0" applyProtection="0">
      <alignment horizontal="left" vertical="center" indent="1" justifyLastLine="1"/>
    </xf>
    <xf numFmtId="0" fontId="2" fillId="3" borderId="1" applyNumberFormat="0" applyProtection="0">
      <alignment horizontal="left" vertical="center" indent="1" justifyLastLine="1"/>
    </xf>
    <xf numFmtId="4" fontId="2" fillId="4" borderId="1" applyNumberFormat="0" applyProtection="0">
      <alignment vertical="center"/>
    </xf>
    <xf numFmtId="0" fontId="2" fillId="5" borderId="1" applyNumberFormat="0" applyProtection="0">
      <alignment horizontal="left" vertical="center" indent="1" justifyLastLine="1"/>
    </xf>
    <xf numFmtId="0" fontId="2" fillId="6" borderId="1" applyNumberFormat="0" applyProtection="0">
      <alignment horizontal="left" vertical="center" indent="1" justifyLastLine="1"/>
    </xf>
    <xf numFmtId="4" fontId="3" fillId="6" borderId="2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0" fontId="4" fillId="7" borderId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3" fillId="18" borderId="0" applyNumberFormat="0" applyBorder="0" applyAlignment="0" applyProtection="0"/>
    <xf numFmtId="0" fontId="13" fillId="26" borderId="0" applyNumberFormat="0" applyBorder="0" applyAlignment="0" applyProtection="0"/>
    <xf numFmtId="0" fontId="12" fillId="19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4" fillId="30" borderId="0" applyNumberFormat="0" applyBorder="0" applyAlignment="0" applyProtection="0"/>
    <xf numFmtId="0" fontId="15" fillId="34" borderId="1" applyNumberFormat="0" applyAlignment="0" applyProtection="0"/>
    <xf numFmtId="0" fontId="16" fillId="27" borderId="3" applyNumberFormat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3" fillId="23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31" borderId="1" applyNumberFormat="0" applyAlignment="0" applyProtection="0"/>
    <xf numFmtId="0" fontId="22" fillId="0" borderId="8" applyNumberFormat="0" applyFill="0" applyAlignment="0" applyProtection="0"/>
    <xf numFmtId="0" fontId="22" fillId="31" borderId="0" applyNumberFormat="0" applyBorder="0" applyAlignment="0" applyProtection="0"/>
    <xf numFmtId="0" fontId="28" fillId="7" borderId="0"/>
    <xf numFmtId="0" fontId="28" fillId="7" borderId="0"/>
    <xf numFmtId="0" fontId="1" fillId="0" borderId="0"/>
    <xf numFmtId="0" fontId="5" fillId="0" borderId="0"/>
    <xf numFmtId="0" fontId="2" fillId="30" borderId="1" applyNumberFormat="0" applyFont="0" applyAlignment="0" applyProtection="0"/>
    <xf numFmtId="0" fontId="23" fillId="34" borderId="7" applyNumberFormat="0" applyAlignment="0" applyProtection="0"/>
    <xf numFmtId="4" fontId="26" fillId="38" borderId="1" applyNumberFormat="0" applyProtection="0">
      <alignment vertical="center"/>
    </xf>
    <xf numFmtId="4" fontId="2" fillId="38" borderId="1" applyNumberFormat="0" applyProtection="0">
      <alignment horizontal="left" vertical="center" indent="1" justifyLastLine="1"/>
    </xf>
    <xf numFmtId="4" fontId="2" fillId="38" borderId="1" applyNumberFormat="0" applyProtection="0">
      <alignment horizontal="left" vertical="center" indent="1"/>
    </xf>
    <xf numFmtId="0" fontId="9" fillId="4" borderId="2" applyNumberFormat="0" applyProtection="0">
      <alignment horizontal="left" vertical="top" indent="1"/>
    </xf>
    <xf numFmtId="4" fontId="2" fillId="2" borderId="1" applyNumberFormat="0" applyProtection="0">
      <alignment horizontal="left" vertical="center" indent="1"/>
    </xf>
    <xf numFmtId="4" fontId="2" fillId="39" borderId="1" applyNumberFormat="0" applyProtection="0">
      <alignment horizontal="right" vertical="center"/>
    </xf>
    <xf numFmtId="4" fontId="2" fillId="40" borderId="1" applyNumberFormat="0" applyProtection="0">
      <alignment horizontal="right" vertical="center"/>
    </xf>
    <xf numFmtId="4" fontId="2" fillId="41" borderId="9" applyNumberFormat="0" applyProtection="0">
      <alignment horizontal="right" vertical="center"/>
    </xf>
    <xf numFmtId="4" fontId="2" fillId="13" borderId="1" applyNumberFormat="0" applyProtection="0">
      <alignment horizontal="right" vertical="center"/>
    </xf>
    <xf numFmtId="4" fontId="2" fillId="42" borderId="1" applyNumberFormat="0" applyProtection="0">
      <alignment horizontal="right" vertical="center"/>
    </xf>
    <xf numFmtId="4" fontId="2" fillId="43" borderId="1" applyNumberFormat="0" applyProtection="0">
      <alignment horizontal="right" vertical="center"/>
    </xf>
    <xf numFmtId="4" fontId="2" fillId="11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44" borderId="1" applyNumberFormat="0" applyProtection="0">
      <alignment horizontal="right" vertical="center"/>
    </xf>
    <xf numFmtId="4" fontId="2" fillId="45" borderId="9" applyNumberFormat="0" applyProtection="0">
      <alignment horizontal="left" vertical="center" indent="1" justifyLastLine="1"/>
    </xf>
    <xf numFmtId="4" fontId="2" fillId="45" borderId="9" applyNumberFormat="0" applyProtection="0">
      <alignment horizontal="left" vertical="center" indent="1"/>
    </xf>
    <xf numFmtId="4" fontId="8" fillId="12" borderId="9" applyNumberFormat="0" applyProtection="0">
      <alignment horizontal="left" vertical="center" indent="1" justifyLastLine="1"/>
    </xf>
    <xf numFmtId="4" fontId="8" fillId="12" borderId="9" applyNumberFormat="0" applyProtection="0">
      <alignment horizontal="left" vertical="center" indent="1"/>
    </xf>
    <xf numFmtId="4" fontId="8" fillId="12" borderId="9" applyNumberFormat="0" applyProtection="0">
      <alignment horizontal="left" vertical="center" indent="1" justifyLastLine="1"/>
    </xf>
    <xf numFmtId="4" fontId="8" fillId="12" borderId="9" applyNumberFormat="0" applyProtection="0">
      <alignment horizontal="left" vertical="center" indent="1"/>
    </xf>
    <xf numFmtId="4" fontId="2" fillId="8" borderId="1" applyNumberFormat="0" applyProtection="0">
      <alignment horizontal="right" vertical="center"/>
    </xf>
    <xf numFmtId="4" fontId="2" fillId="6" borderId="9" applyNumberFormat="0" applyProtection="0">
      <alignment horizontal="left" vertical="center" indent="1" justifyLastLine="1"/>
    </xf>
    <xf numFmtId="4" fontId="2" fillId="6" borderId="9" applyNumberFormat="0" applyProtection="0">
      <alignment horizontal="left" vertical="center" indent="1"/>
    </xf>
    <xf numFmtId="4" fontId="2" fillId="8" borderId="9" applyNumberFormat="0" applyProtection="0">
      <alignment horizontal="left" vertical="center" indent="1" justifyLastLine="1"/>
    </xf>
    <xf numFmtId="4" fontId="2" fillId="8" borderId="9" applyNumberFormat="0" applyProtection="0">
      <alignment horizontal="left" vertical="center" indent="1"/>
    </xf>
    <xf numFmtId="0" fontId="2" fillId="10" borderId="1" applyNumberFormat="0" applyProtection="0">
      <alignment horizontal="left" vertical="center" indent="1" justifyLastLine="1"/>
    </xf>
    <xf numFmtId="0" fontId="2" fillId="10" borderId="1" applyNumberFormat="0" applyProtection="0">
      <alignment horizontal="left" vertical="center" indent="1"/>
    </xf>
    <xf numFmtId="0" fontId="2" fillId="12" borderId="2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2" fillId="8" borderId="2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/>
    </xf>
    <xf numFmtId="0" fontId="2" fillId="5" borderId="2" applyNumberFormat="0" applyProtection="0">
      <alignment horizontal="left" vertical="top" indent="1"/>
    </xf>
    <xf numFmtId="0" fontId="2" fillId="6" borderId="1" applyNumberFormat="0" applyProtection="0">
      <alignment horizontal="left" vertical="center" indent="1"/>
    </xf>
    <xf numFmtId="0" fontId="2" fillId="6" borderId="2" applyNumberFormat="0" applyProtection="0">
      <alignment horizontal="left" vertical="top" indent="1"/>
    </xf>
    <xf numFmtId="0" fontId="2" fillId="46" borderId="10" applyNumberFormat="0">
      <protection locked="0"/>
    </xf>
    <xf numFmtId="0" fontId="6" fillId="12" borderId="11" applyBorder="0"/>
    <xf numFmtId="4" fontId="7" fillId="47" borderId="2" applyNumberFormat="0" applyProtection="0">
      <alignment vertical="center"/>
    </xf>
    <xf numFmtId="4" fontId="27" fillId="0" borderId="12" applyNumberFormat="0" applyProtection="0">
      <alignment vertical="center"/>
    </xf>
    <xf numFmtId="4" fontId="26" fillId="48" borderId="13" applyNumberFormat="0" applyProtection="0">
      <alignment vertical="center"/>
    </xf>
    <xf numFmtId="4" fontId="7" fillId="10" borderId="2" applyNumberFormat="0" applyProtection="0">
      <alignment horizontal="left" vertical="center" indent="1"/>
    </xf>
    <xf numFmtId="0" fontId="7" fillId="47" borderId="2" applyNumberFormat="0" applyProtection="0">
      <alignment horizontal="left" vertical="top" indent="1"/>
    </xf>
    <xf numFmtId="4" fontId="26" fillId="49" borderId="1" applyNumberFormat="0" applyProtection="0">
      <alignment horizontal="right" vertical="center"/>
    </xf>
    <xf numFmtId="4" fontId="2" fillId="2" borderId="1" applyNumberFormat="0" applyProtection="0">
      <alignment horizontal="left" vertical="center" indent="1"/>
    </xf>
    <xf numFmtId="0" fontId="7" fillId="8" borderId="2" applyNumberFormat="0" applyProtection="0">
      <alignment horizontal="left" vertical="top" indent="1"/>
    </xf>
    <xf numFmtId="4" fontId="10" fillId="50" borderId="9" applyNumberFormat="0" applyProtection="0">
      <alignment horizontal="left" vertical="center" indent="1" justifyLastLine="1"/>
    </xf>
    <xf numFmtId="4" fontId="10" fillId="50" borderId="9" applyNumberFormat="0" applyProtection="0">
      <alignment horizontal="left" vertical="center" indent="1"/>
    </xf>
    <xf numFmtId="0" fontId="27" fillId="0" borderId="12"/>
    <xf numFmtId="0" fontId="2" fillId="51" borderId="13"/>
    <xf numFmtId="4" fontId="11" fillId="46" borderId="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37" fillId="0" borderId="0"/>
    <xf numFmtId="0" fontId="34" fillId="0" borderId="0"/>
    <xf numFmtId="0" fontId="34" fillId="0" borderId="0"/>
    <xf numFmtId="0" fontId="34" fillId="0" borderId="0"/>
    <xf numFmtId="0" fontId="2" fillId="7" borderId="0"/>
  </cellStyleXfs>
  <cellXfs count="120">
    <xf numFmtId="0" fontId="0" fillId="0" borderId="0" xfId="0"/>
    <xf numFmtId="0" fontId="0" fillId="0" borderId="0" xfId="0"/>
    <xf numFmtId="3" fontId="35" fillId="53" borderId="13" xfId="8" applyNumberFormat="1" applyFont="1" applyFill="1" applyBorder="1">
      <alignment horizontal="right" vertical="center"/>
    </xf>
    <xf numFmtId="3" fontId="31" fillId="53" borderId="13" xfId="0" applyNumberFormat="1" applyFont="1" applyFill="1" applyBorder="1"/>
    <xf numFmtId="0" fontId="31" fillId="53" borderId="13" xfId="110" quotePrefix="1" applyFont="1" applyFill="1" applyBorder="1" applyAlignment="1">
      <alignment horizontal="left" vertical="center" indent="1"/>
    </xf>
    <xf numFmtId="0" fontId="31" fillId="53" borderId="13" xfId="110" quotePrefix="1" applyFont="1" applyFill="1" applyBorder="1" applyAlignment="1">
      <alignment horizontal="left" vertical="center" indent="2"/>
    </xf>
    <xf numFmtId="0" fontId="33" fillId="53" borderId="0" xfId="0" applyFont="1" applyFill="1"/>
    <xf numFmtId="0" fontId="33" fillId="0" borderId="0" xfId="0" applyFont="1"/>
    <xf numFmtId="0" fontId="0" fillId="54" borderId="0" xfId="0" applyFill="1"/>
    <xf numFmtId="0" fontId="0" fillId="53" borderId="0" xfId="0" applyFill="1"/>
    <xf numFmtId="0" fontId="36" fillId="0" borderId="13" xfId="4" quotePrefix="1" applyFont="1" applyFill="1" applyBorder="1" applyAlignment="1">
      <alignment horizontal="left" vertical="center" indent="3"/>
    </xf>
    <xf numFmtId="0" fontId="36" fillId="0" borderId="13" xfId="4" quotePrefix="1" applyFont="1" applyFill="1" applyBorder="1" applyAlignment="1">
      <alignment horizontal="left" vertical="center" indent="1"/>
    </xf>
    <xf numFmtId="3" fontId="38" fillId="0" borderId="13" xfId="8" applyNumberFormat="1" applyFont="1" applyFill="1" applyBorder="1">
      <alignment horizontal="right" vertical="center"/>
    </xf>
    <xf numFmtId="0" fontId="29" fillId="0" borderId="0" xfId="141" applyFont="1" applyFill="1" applyAlignment="1"/>
    <xf numFmtId="0" fontId="35" fillId="59" borderId="13" xfId="139" applyFont="1" applyFill="1" applyBorder="1" applyAlignment="1">
      <alignment horizontal="center" vertical="center"/>
    </xf>
    <xf numFmtId="0" fontId="30" fillId="0" borderId="13" xfId="7" quotePrefix="1" applyFont="1" applyFill="1" applyBorder="1" applyAlignment="1">
      <alignment horizontal="left" vertical="center" indent="7"/>
    </xf>
    <xf numFmtId="0" fontId="30" fillId="0" borderId="13" xfId="7" quotePrefix="1" applyFont="1" applyFill="1" applyBorder="1" applyAlignment="1">
      <alignment horizontal="left" vertical="center" indent="1"/>
    </xf>
    <xf numFmtId="3" fontId="40" fillId="0" borderId="13" xfId="5" applyNumberFormat="1" applyFont="1" applyFill="1" applyBorder="1">
      <alignment vertical="center"/>
    </xf>
    <xf numFmtId="49" fontId="30" fillId="0" borderId="13" xfId="7" quotePrefix="1" applyNumberFormat="1" applyFont="1" applyFill="1" applyBorder="1" applyAlignment="1">
      <alignment horizontal="left" vertical="center" indent="7"/>
    </xf>
    <xf numFmtId="0" fontId="31" fillId="60" borderId="13" xfId="110" quotePrefix="1" applyFont="1" applyFill="1" applyBorder="1" applyAlignment="1">
      <alignment horizontal="left" vertical="center" indent="2"/>
    </xf>
    <xf numFmtId="0" fontId="31" fillId="60" borderId="13" xfId="110" quotePrefix="1" applyFont="1" applyFill="1" applyBorder="1" applyAlignment="1">
      <alignment horizontal="left" vertical="center" indent="1"/>
    </xf>
    <xf numFmtId="3" fontId="35" fillId="60" borderId="13" xfId="5" applyNumberFormat="1" applyFont="1" applyFill="1" applyBorder="1">
      <alignment vertical="center"/>
    </xf>
    <xf numFmtId="3" fontId="0" fillId="0" borderId="0" xfId="0" applyNumberFormat="1"/>
    <xf numFmtId="0" fontId="0" fillId="0" borderId="0" xfId="0" applyFill="1"/>
    <xf numFmtId="3" fontId="31" fillId="59" borderId="13" xfId="138" applyNumberFormat="1" applyFont="1" applyFill="1" applyBorder="1" applyAlignment="1">
      <alignment horizontal="center" vertical="center" wrapText="1"/>
    </xf>
    <xf numFmtId="0" fontId="42" fillId="0" borderId="0" xfId="0" applyFont="1"/>
    <xf numFmtId="0" fontId="42" fillId="58" borderId="13" xfId="0" applyFont="1" applyFill="1" applyBorder="1" applyAlignment="1">
      <alignment horizontal="center" vertical="center"/>
    </xf>
    <xf numFmtId="0" fontId="42" fillId="58" borderId="13" xfId="0" applyFont="1" applyFill="1" applyBorder="1" applyAlignment="1">
      <alignment horizontal="center" vertical="center" wrapText="1"/>
    </xf>
    <xf numFmtId="0" fontId="41" fillId="56" borderId="13" xfId="0" applyFont="1" applyFill="1" applyBorder="1" applyAlignment="1">
      <alignment horizontal="center"/>
    </xf>
    <xf numFmtId="0" fontId="42" fillId="56" borderId="13" xfId="0" applyFont="1" applyFill="1" applyBorder="1"/>
    <xf numFmtId="0" fontId="41" fillId="56" borderId="13" xfId="0" applyFont="1" applyFill="1" applyBorder="1"/>
    <xf numFmtId="3" fontId="41" fillId="56" borderId="13" xfId="0" applyNumberFormat="1" applyFont="1" applyFill="1" applyBorder="1"/>
    <xf numFmtId="0" fontId="41" fillId="0" borderId="13" xfId="0" applyFont="1" applyFill="1" applyBorder="1" applyAlignment="1">
      <alignment horizontal="center"/>
    </xf>
    <xf numFmtId="0" fontId="41" fillId="0" borderId="13" xfId="0" applyFont="1" applyFill="1" applyBorder="1"/>
    <xf numFmtId="3" fontId="41" fillId="0" borderId="13" xfId="0" applyNumberFormat="1" applyFont="1" applyFill="1" applyBorder="1"/>
    <xf numFmtId="0" fontId="42" fillId="0" borderId="13" xfId="0" applyFont="1" applyFill="1" applyBorder="1" applyAlignment="1">
      <alignment horizontal="center"/>
    </xf>
    <xf numFmtId="0" fontId="43" fillId="0" borderId="13" xfId="0" applyFont="1" applyFill="1" applyBorder="1"/>
    <xf numFmtId="3" fontId="42" fillId="0" borderId="13" xfId="0" applyNumberFormat="1" applyFont="1" applyFill="1" applyBorder="1"/>
    <xf numFmtId="0" fontId="41" fillId="56" borderId="13" xfId="0" applyFont="1" applyFill="1" applyBorder="1" applyAlignment="1">
      <alignment wrapText="1"/>
    </xf>
    <xf numFmtId="0" fontId="41" fillId="0" borderId="13" xfId="0" applyFont="1" applyFill="1" applyBorder="1" applyAlignment="1">
      <alignment wrapText="1"/>
    </xf>
    <xf numFmtId="0" fontId="42" fillId="56" borderId="13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center" vertical="center"/>
    </xf>
    <xf numFmtId="0" fontId="41" fillId="0" borderId="0" xfId="0" applyFont="1" applyAlignment="1"/>
    <xf numFmtId="0" fontId="44" fillId="55" borderId="13" xfId="0" applyFont="1" applyFill="1" applyBorder="1" applyAlignment="1">
      <alignment horizontal="center" vertical="center"/>
    </xf>
    <xf numFmtId="0" fontId="44" fillId="55" borderId="13" xfId="0" applyFont="1" applyFill="1" applyBorder="1" applyAlignment="1">
      <alignment horizontal="center" vertical="center" wrapText="1"/>
    </xf>
    <xf numFmtId="0" fontId="41" fillId="57" borderId="13" xfId="0" applyFont="1" applyFill="1" applyBorder="1"/>
    <xf numFmtId="3" fontId="41" fillId="57" borderId="13" xfId="0" applyNumberFormat="1" applyFont="1" applyFill="1" applyBorder="1"/>
    <xf numFmtId="0" fontId="43" fillId="57" borderId="13" xfId="0" applyFont="1" applyFill="1" applyBorder="1"/>
    <xf numFmtId="3" fontId="43" fillId="57" borderId="13" xfId="0" applyNumberFormat="1" applyFont="1" applyFill="1" applyBorder="1"/>
    <xf numFmtId="0" fontId="0" fillId="0" borderId="0" xfId="0" applyBorder="1"/>
    <xf numFmtId="3" fontId="31" fillId="57" borderId="13" xfId="0" applyNumberFormat="1" applyFont="1" applyFill="1" applyBorder="1" applyAlignment="1">
      <alignment horizontal="center" vertical="center" wrapText="1" justifyLastLine="1"/>
    </xf>
    <xf numFmtId="3" fontId="31" fillId="57" borderId="13" xfId="2" applyNumberFormat="1" applyFont="1" applyFill="1" applyBorder="1" applyAlignment="1">
      <alignment horizontal="center" vertical="center" wrapText="1" justifyLastLine="1"/>
    </xf>
    <xf numFmtId="3" fontId="39" fillId="57" borderId="13" xfId="0" applyNumberFormat="1" applyFont="1" applyFill="1" applyBorder="1" applyAlignment="1">
      <alignment horizontal="center" vertical="center" wrapText="1" justifyLastLine="1"/>
    </xf>
    <xf numFmtId="3" fontId="39" fillId="57" borderId="13" xfId="0" applyNumberFormat="1" applyFont="1" applyFill="1" applyBorder="1" applyAlignment="1">
      <alignment horizontal="center" vertical="center"/>
    </xf>
    <xf numFmtId="3" fontId="45" fillId="0" borderId="13" xfId="0" applyNumberFormat="1" applyFont="1" applyBorder="1"/>
    <xf numFmtId="3" fontId="31" fillId="53" borderId="13" xfId="0" applyNumberFormat="1" applyFont="1" applyFill="1" applyBorder="1" applyAlignment="1">
      <alignment horizontal="center" vertical="center" wrapText="1" justifyLastLine="1"/>
    </xf>
    <xf numFmtId="3" fontId="31" fillId="53" borderId="13" xfId="0" applyNumberFormat="1" applyFont="1" applyFill="1" applyBorder="1" applyAlignment="1">
      <alignment vertical="top" wrapText="1" justifyLastLine="1"/>
    </xf>
    <xf numFmtId="3" fontId="35" fillId="53" borderId="13" xfId="5" applyNumberFormat="1" applyFont="1" applyFill="1" applyBorder="1">
      <alignment vertical="center"/>
    </xf>
    <xf numFmtId="3" fontId="31" fillId="53" borderId="13" xfId="0" quotePrefix="1" applyNumberFormat="1" applyFont="1" applyFill="1" applyBorder="1" applyAlignment="1">
      <alignment vertical="top" wrapText="1" justifyLastLine="1"/>
    </xf>
    <xf numFmtId="3" fontId="36" fillId="57" borderId="13" xfId="0" quotePrefix="1" applyNumberFormat="1" applyFont="1" applyFill="1" applyBorder="1" applyAlignment="1">
      <alignment vertical="top" wrapText="1" justifyLastLine="1"/>
    </xf>
    <xf numFmtId="3" fontId="36" fillId="57" borderId="13" xfId="0" applyNumberFormat="1" applyFont="1" applyFill="1" applyBorder="1" applyAlignment="1">
      <alignment vertical="top" wrapText="1" justifyLastLine="1"/>
    </xf>
    <xf numFmtId="3" fontId="38" fillId="57" borderId="13" xfId="9" applyNumberFormat="1" applyFont="1" applyFill="1" applyBorder="1">
      <alignment horizontal="right" vertical="center"/>
    </xf>
    <xf numFmtId="3" fontId="31" fillId="59" borderId="13" xfId="0" applyNumberFormat="1" applyFont="1" applyFill="1" applyBorder="1" applyAlignment="1">
      <alignment horizontal="center" vertical="center" wrapText="1" justifyLastLine="1"/>
    </xf>
    <xf numFmtId="3" fontId="31" fillId="59" borderId="13" xfId="2" applyNumberFormat="1" applyFont="1" applyFill="1" applyBorder="1" applyAlignment="1">
      <alignment horizontal="center" vertical="center" wrapText="1" justifyLastLine="1"/>
    </xf>
    <xf numFmtId="3" fontId="31" fillId="59" borderId="13" xfId="3" quotePrefix="1" applyNumberFormat="1" applyFont="1" applyFill="1" applyBorder="1" applyAlignment="1">
      <alignment horizontal="center" vertical="center" wrapText="1" justifyLastLine="1"/>
    </xf>
    <xf numFmtId="3" fontId="31" fillId="59" borderId="13" xfId="0" applyNumberFormat="1" applyFont="1" applyFill="1" applyBorder="1" applyAlignment="1">
      <alignment horizontal="center" vertical="center"/>
    </xf>
    <xf numFmtId="3" fontId="31" fillId="56" borderId="13" xfId="0" applyNumberFormat="1" applyFont="1" applyFill="1" applyBorder="1" applyAlignment="1">
      <alignment horizontal="center" vertical="center" wrapText="1" justifyLastLine="1"/>
    </xf>
    <xf numFmtId="0" fontId="31" fillId="56" borderId="13" xfId="0" applyFont="1" applyFill="1" applyBorder="1" applyAlignment="1">
      <alignment vertical="top" wrapText="1" justifyLastLine="1"/>
    </xf>
    <xf numFmtId="3" fontId="35" fillId="56" borderId="13" xfId="5" applyNumberFormat="1" applyFont="1" applyFill="1" applyBorder="1">
      <alignment vertical="center"/>
    </xf>
    <xf numFmtId="0" fontId="31" fillId="56" borderId="13" xfId="0" quotePrefix="1" applyFont="1" applyFill="1" applyBorder="1" applyAlignment="1">
      <alignment vertical="top" wrapText="1" justifyLastLine="1"/>
    </xf>
    <xf numFmtId="0" fontId="36" fillId="0" borderId="13" xfId="0" quotePrefix="1" applyFont="1" applyFill="1" applyBorder="1" applyAlignment="1">
      <alignment vertical="top" wrapText="1" justifyLastLine="1"/>
    </xf>
    <xf numFmtId="0" fontId="36" fillId="0" borderId="13" xfId="0" applyFont="1" applyFill="1" applyBorder="1" applyAlignment="1">
      <alignment vertical="top" wrapText="1" justifyLastLine="1"/>
    </xf>
    <xf numFmtId="3" fontId="38" fillId="0" borderId="13" xfId="9" applyNumberFormat="1" applyFont="1" applyFill="1" applyBorder="1">
      <alignment horizontal="right" vertical="center"/>
    </xf>
    <xf numFmtId="0" fontId="42" fillId="52" borderId="13" xfId="0" applyFont="1" applyFill="1" applyBorder="1" applyAlignment="1">
      <alignment wrapText="1"/>
    </xf>
    <xf numFmtId="0" fontId="42" fillId="53" borderId="13" xfId="0" applyFont="1" applyFill="1" applyBorder="1"/>
    <xf numFmtId="0" fontId="31" fillId="53" borderId="13" xfId="82" applyFont="1" applyFill="1" applyBorder="1" applyAlignment="1">
      <alignment horizontal="left" vertical="center" wrapText="1"/>
    </xf>
    <xf numFmtId="3" fontId="46" fillId="53" borderId="13" xfId="81" applyNumberFormat="1" applyFont="1" applyFill="1" applyBorder="1" applyAlignment="1">
      <alignment horizontal="right" vertical="center"/>
    </xf>
    <xf numFmtId="0" fontId="42" fillId="0" borderId="13" xfId="0" applyFont="1" applyBorder="1"/>
    <xf numFmtId="3" fontId="46" fillId="0" borderId="13" xfId="81" applyNumberFormat="1" applyFont="1" applyFill="1" applyBorder="1" applyAlignment="1">
      <alignment horizontal="right" vertical="center"/>
    </xf>
    <xf numFmtId="3" fontId="42" fillId="0" borderId="13" xfId="0" applyNumberFormat="1" applyFont="1" applyBorder="1"/>
    <xf numFmtId="0" fontId="41" fillId="52" borderId="13" xfId="0" applyFont="1" applyFill="1" applyBorder="1" applyAlignment="1">
      <alignment horizontal="center" vertical="center" wrapText="1"/>
    </xf>
    <xf numFmtId="0" fontId="42" fillId="0" borderId="13" xfId="0" applyFont="1" applyBorder="1" applyAlignment="1">
      <alignment wrapText="1"/>
    </xf>
    <xf numFmtId="0" fontId="30" fillId="0" borderId="13" xfId="82" applyFont="1" applyBorder="1" applyAlignment="1">
      <alignment horizontal="left" vertical="center" wrapText="1"/>
    </xf>
    <xf numFmtId="0" fontId="32" fillId="0" borderId="13" xfId="0" applyFont="1" applyBorder="1"/>
    <xf numFmtId="3" fontId="31" fillId="57" borderId="13" xfId="0" applyNumberFormat="1" applyFont="1" applyFill="1" applyBorder="1" applyAlignment="1">
      <alignment horizontal="right" vertical="center"/>
    </xf>
    <xf numFmtId="0" fontId="43" fillId="0" borderId="13" xfId="0" applyFont="1" applyBorder="1"/>
    <xf numFmtId="3" fontId="41" fillId="0" borderId="13" xfId="0" applyNumberFormat="1" applyFont="1" applyBorder="1"/>
    <xf numFmtId="0" fontId="43" fillId="0" borderId="13" xfId="0" applyFont="1" applyBorder="1" applyAlignment="1">
      <alignment vertical="top"/>
    </xf>
    <xf numFmtId="3" fontId="36" fillId="57" borderId="13" xfId="0" applyNumberFormat="1" applyFont="1" applyFill="1" applyBorder="1" applyAlignment="1">
      <alignment horizontal="right" vertical="center"/>
    </xf>
    <xf numFmtId="3" fontId="43" fillId="0" borderId="13" xfId="0" applyNumberFormat="1" applyFont="1" applyBorder="1"/>
    <xf numFmtId="3" fontId="36" fillId="0" borderId="13" xfId="0" applyNumberFormat="1" applyFont="1" applyBorder="1"/>
    <xf numFmtId="3" fontId="33" fillId="0" borderId="0" xfId="0" applyNumberFormat="1" applyFont="1"/>
    <xf numFmtId="49" fontId="33" fillId="0" borderId="0" xfId="0" applyNumberFormat="1" applyFont="1" applyAlignment="1">
      <alignment horizontal="center" vertical="center" wrapText="1" shrinkToFi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1" fillId="0" borderId="0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45" fillId="0" borderId="16" xfId="0" applyFont="1" applyBorder="1" applyAlignment="1">
      <alignment horizontal="center"/>
    </xf>
    <xf numFmtId="0" fontId="45" fillId="0" borderId="12" xfId="0" applyFont="1" applyBorder="1" applyAlignment="1">
      <alignment horizontal="center"/>
    </xf>
    <xf numFmtId="0" fontId="41" fillId="0" borderId="13" xfId="0" applyFont="1" applyBorder="1" applyAlignment="1">
      <alignment horizontal="left"/>
    </xf>
    <xf numFmtId="0" fontId="48" fillId="0" borderId="13" xfId="0" applyFont="1" applyBorder="1" applyAlignment="1">
      <alignment horizontal="left"/>
    </xf>
    <xf numFmtId="0" fontId="45" fillId="0" borderId="13" xfId="0" applyFont="1" applyBorder="1" applyAlignment="1">
      <alignment horizontal="center"/>
    </xf>
    <xf numFmtId="0" fontId="31" fillId="53" borderId="15" xfId="0" applyFont="1" applyFill="1" applyBorder="1" applyAlignment="1">
      <alignment horizontal="left" vertical="center" wrapText="1"/>
    </xf>
    <xf numFmtId="0" fontId="31" fillId="53" borderId="12" xfId="0" applyFont="1" applyFill="1" applyBorder="1" applyAlignment="1">
      <alignment horizontal="left" vertical="center" wrapText="1"/>
    </xf>
    <xf numFmtId="0" fontId="29" fillId="0" borderId="0" xfId="141" applyFont="1" applyFill="1" applyAlignment="1">
      <alignment horizontal="center"/>
    </xf>
    <xf numFmtId="0" fontId="31" fillId="53" borderId="13" xfId="6" quotePrefix="1" applyFont="1" applyFill="1" applyBorder="1" applyAlignment="1">
      <alignment horizontal="left" vertical="center" indent="4"/>
    </xf>
    <xf numFmtId="0" fontId="31" fillId="53" borderId="13" xfId="6" quotePrefix="1" applyFont="1" applyFill="1" applyBorder="1" applyAlignment="1">
      <alignment horizontal="left" vertical="center" indent="1"/>
    </xf>
    <xf numFmtId="0" fontId="36" fillId="0" borderId="13" xfId="7" quotePrefix="1" applyFont="1" applyFill="1" applyBorder="1" applyAlignment="1">
      <alignment horizontal="left" vertical="center" indent="6"/>
    </xf>
    <xf numFmtId="0" fontId="36" fillId="0" borderId="13" xfId="7" quotePrefix="1" applyFont="1" applyFill="1" applyBorder="1" applyAlignment="1">
      <alignment horizontal="left" vertical="center" indent="1"/>
    </xf>
    <xf numFmtId="3" fontId="38" fillId="0" borderId="13" xfId="5" applyNumberFormat="1" applyFont="1" applyFill="1" applyBorder="1">
      <alignment vertical="center"/>
    </xf>
    <xf numFmtId="0" fontId="30" fillId="0" borderId="13" xfId="7" quotePrefix="1" applyFont="1" applyFill="1" applyBorder="1" applyAlignment="1">
      <alignment horizontal="left" vertical="center" indent="8"/>
    </xf>
    <xf numFmtId="3" fontId="40" fillId="0" borderId="13" xfId="8" applyNumberFormat="1" applyFont="1" applyFill="1" applyBorder="1">
      <alignment horizontal="right" vertical="center"/>
    </xf>
    <xf numFmtId="49" fontId="30" fillId="0" borderId="13" xfId="7" quotePrefix="1" applyNumberFormat="1" applyFont="1" applyFill="1" applyBorder="1" applyAlignment="1">
      <alignment horizontal="left" vertical="center" indent="8"/>
    </xf>
    <xf numFmtId="49" fontId="36" fillId="0" borderId="13" xfId="7" quotePrefix="1" applyNumberFormat="1" applyFont="1" applyFill="1" applyBorder="1" applyAlignment="1">
      <alignment horizontal="left" vertical="center" indent="6"/>
    </xf>
    <xf numFmtId="0" fontId="31" fillId="0" borderId="13" xfId="7" quotePrefix="1" applyFont="1" applyFill="1" applyBorder="1" applyAlignment="1">
      <alignment horizontal="left" vertical="center" indent="5"/>
    </xf>
    <xf numFmtId="0" fontId="31" fillId="0" borderId="13" xfId="7" quotePrefix="1" applyFont="1" applyFill="1" applyBorder="1" applyAlignment="1">
      <alignment horizontal="left" vertical="center" indent="1"/>
    </xf>
    <xf numFmtId="3" fontId="35" fillId="0" borderId="13" xfId="5" applyNumberFormat="1" applyFont="1" applyFill="1" applyBorder="1">
      <alignment vertical="center"/>
    </xf>
    <xf numFmtId="0" fontId="31" fillId="0" borderId="13" xfId="7" quotePrefix="1" applyFont="1" applyFill="1" applyBorder="1" applyAlignment="1">
      <alignment horizontal="left" vertical="center" wrapText="1" indent="1"/>
    </xf>
  </cellXfs>
  <cellStyles count="142">
    <cellStyle name="Accent1 - 20%" xfId="11"/>
    <cellStyle name="Accent1 - 40%" xfId="12"/>
    <cellStyle name="Accent1 - 60%" xfId="13"/>
    <cellStyle name="Accent1 2" xfId="14"/>
    <cellStyle name="Accent1 3" xfId="15"/>
    <cellStyle name="Accent1 4" xfId="16"/>
    <cellStyle name="Accent1 5" xfId="17"/>
    <cellStyle name="Accent1 6" xfId="18"/>
    <cellStyle name="Accent1 7" xfId="19"/>
    <cellStyle name="Accent2 - 20%" xfId="20"/>
    <cellStyle name="Accent2 - 40%" xfId="21"/>
    <cellStyle name="Accent2 - 60%" xfId="22"/>
    <cellStyle name="Accent2 2" xfId="23"/>
    <cellStyle name="Accent2 3" xfId="24"/>
    <cellStyle name="Accent2 4" xfId="25"/>
    <cellStyle name="Accent2 5" xfId="26"/>
    <cellStyle name="Accent2 6" xfId="27"/>
    <cellStyle name="Accent2 7" xfId="28"/>
    <cellStyle name="Accent3 - 20%" xfId="29"/>
    <cellStyle name="Accent3 - 40%" xfId="30"/>
    <cellStyle name="Accent3 - 60%" xfId="31"/>
    <cellStyle name="Accent3 2" xfId="32"/>
    <cellStyle name="Accent3 3" xfId="33"/>
    <cellStyle name="Accent3 4" xfId="34"/>
    <cellStyle name="Accent3 5" xfId="35"/>
    <cellStyle name="Accent3 6" xfId="36"/>
    <cellStyle name="Accent3 7" xfId="37"/>
    <cellStyle name="Accent4 - 20%" xfId="38"/>
    <cellStyle name="Accent4 - 40%" xfId="39"/>
    <cellStyle name="Accent4 - 60%" xfId="40"/>
    <cellStyle name="Accent4 2" xfId="41"/>
    <cellStyle name="Accent4 3" xfId="42"/>
    <cellStyle name="Accent4 4" xfId="43"/>
    <cellStyle name="Accent4 5" xfId="44"/>
    <cellStyle name="Accent4 6" xfId="45"/>
    <cellStyle name="Accent4 7" xfId="46"/>
    <cellStyle name="Accent5 - 20%" xfId="47"/>
    <cellStyle name="Accent5 - 40%" xfId="48"/>
    <cellStyle name="Accent5 - 60%" xfId="49"/>
    <cellStyle name="Accent5 2" xfId="50"/>
    <cellStyle name="Accent5 3" xfId="51"/>
    <cellStyle name="Accent5 4" xfId="52"/>
    <cellStyle name="Accent5 5" xfId="53"/>
    <cellStyle name="Accent5 6" xfId="54"/>
    <cellStyle name="Accent5 7" xfId="55"/>
    <cellStyle name="Accent6 - 20%" xfId="56"/>
    <cellStyle name="Accent6 - 40%" xfId="57"/>
    <cellStyle name="Accent6 - 60%" xfId="58"/>
    <cellStyle name="Accent6 2" xfId="59"/>
    <cellStyle name="Accent6 3" xfId="60"/>
    <cellStyle name="Accent6 4" xfId="61"/>
    <cellStyle name="Accent6 5" xfId="62"/>
    <cellStyle name="Accent6 6" xfId="63"/>
    <cellStyle name="Accent6 7" xfId="64"/>
    <cellStyle name="Bad 2" xfId="65"/>
    <cellStyle name="Calculation 2" xfId="66"/>
    <cellStyle name="Check Cell 2" xfId="67"/>
    <cellStyle name="Comma 2" xfId="1"/>
    <cellStyle name="Emphasis 1" xfId="68"/>
    <cellStyle name="Emphasis 2" xfId="69"/>
    <cellStyle name="Emphasis 3" xfId="70"/>
    <cellStyle name="Good 2" xfId="71"/>
    <cellStyle name="Heading 1 2" xfId="72"/>
    <cellStyle name="Heading 2 2" xfId="73"/>
    <cellStyle name="Heading 3 2" xfId="74"/>
    <cellStyle name="Heading 4 2" xfId="75"/>
    <cellStyle name="Input 2" xfId="76"/>
    <cellStyle name="Linked Cell 2" xfId="77"/>
    <cellStyle name="Neutral 2" xfId="78"/>
    <cellStyle name="Normal" xfId="0" builtinId="0"/>
    <cellStyle name="Normal 2" xfId="79"/>
    <cellStyle name="Normal 3" xfId="80"/>
    <cellStyle name="Normal 4" xfId="81"/>
    <cellStyle name="Normal 5" xfId="82"/>
    <cellStyle name="Normal 6" xfId="10"/>
    <cellStyle name="Normalno 2" xfId="138"/>
    <cellStyle name="Normalno 5" xfId="140"/>
    <cellStyle name="Normalno 8" xfId="141"/>
    <cellStyle name="Note 2" xfId="83"/>
    <cellStyle name="Obično_Bilanca prihoda" xfId="137"/>
    <cellStyle name="Obično_PRIHODI 04. -07." xfId="139"/>
    <cellStyle name="Output 2" xfId="84"/>
    <cellStyle name="SAPBEXaggData" xfId="5"/>
    <cellStyle name="SAPBEXaggDataEmph" xfId="85"/>
    <cellStyle name="SAPBEXaggItem" xfId="86"/>
    <cellStyle name="SAPBEXaggItem 2" xfId="87"/>
    <cellStyle name="SAPBEXaggItemX" xfId="88"/>
    <cellStyle name="SAPBEXchaText" xfId="2"/>
    <cellStyle name="SAPBEXchaText 2" xfId="89"/>
    <cellStyle name="SAPBEXexcBad7" xfId="90"/>
    <cellStyle name="SAPBEXexcBad8" xfId="91"/>
    <cellStyle name="SAPBEXexcBad9" xfId="92"/>
    <cellStyle name="SAPBEXexcCritical4" xfId="93"/>
    <cellStyle name="SAPBEXexcCritical5" xfId="94"/>
    <cellStyle name="SAPBEXexcCritical6" xfId="95"/>
    <cellStyle name="SAPBEXexcGood1" xfId="96"/>
    <cellStyle name="SAPBEXexcGood2" xfId="97"/>
    <cellStyle name="SAPBEXexcGood3" xfId="98"/>
    <cellStyle name="SAPBEXfilterDrill" xfId="99"/>
    <cellStyle name="SAPBEXfilterDrill 2" xfId="100"/>
    <cellStyle name="SAPBEXfilterItem" xfId="101"/>
    <cellStyle name="SAPBEXfilterItem 2" xfId="102"/>
    <cellStyle name="SAPBEXfilterText" xfId="103"/>
    <cellStyle name="SAPBEXfilterText 2" xfId="104"/>
    <cellStyle name="SAPBEXformats" xfId="105"/>
    <cellStyle name="SAPBEXheaderItem" xfId="106"/>
    <cellStyle name="SAPBEXheaderItem 2" xfId="107"/>
    <cellStyle name="SAPBEXheaderText" xfId="108"/>
    <cellStyle name="SAPBEXheaderText 2" xfId="109"/>
    <cellStyle name="SAPBEXHLevel0" xfId="110"/>
    <cellStyle name="SAPBEXHLevel0 2" xfId="111"/>
    <cellStyle name="SAPBEXHLevel0X" xfId="112"/>
    <cellStyle name="SAPBEXHLevel1" xfId="4"/>
    <cellStyle name="SAPBEXHLevel1 2" xfId="113"/>
    <cellStyle name="SAPBEXHLevel1X" xfId="114"/>
    <cellStyle name="SAPBEXHLevel2" xfId="6"/>
    <cellStyle name="SAPBEXHLevel2 2" xfId="115"/>
    <cellStyle name="SAPBEXHLevel2X" xfId="116"/>
    <cellStyle name="SAPBEXHLevel3" xfId="7"/>
    <cellStyle name="SAPBEXHLevel3 2" xfId="117"/>
    <cellStyle name="SAPBEXHLevel3X" xfId="118"/>
    <cellStyle name="SAPBEXinputData" xfId="119"/>
    <cellStyle name="SAPBEXItemHeader" xfId="120"/>
    <cellStyle name="SAPBEXresData" xfId="121"/>
    <cellStyle name="SAPBEXresDataEmph" xfId="122"/>
    <cellStyle name="SAPBEXresDataEmph 2" xfId="123"/>
    <cellStyle name="SAPBEXresItem" xfId="124"/>
    <cellStyle name="SAPBEXresItemX" xfId="125"/>
    <cellStyle name="SAPBEXstdData" xfId="9"/>
    <cellStyle name="SAPBEXstdData 3" xfId="8"/>
    <cellStyle name="SAPBEXstdDataEmph" xfId="126"/>
    <cellStyle name="SAPBEXstdItem" xfId="3"/>
    <cellStyle name="SAPBEXstdItem 2" xfId="127"/>
    <cellStyle name="SAPBEXstdItemX" xfId="128"/>
    <cellStyle name="SAPBEXtitle" xfId="129"/>
    <cellStyle name="SAPBEXtitle 2" xfId="130"/>
    <cellStyle name="SAPBEXunassignedItem" xfId="131"/>
    <cellStyle name="SAPBEXunassignedItem 2" xfId="132"/>
    <cellStyle name="SAPBEXundefined" xfId="133"/>
    <cellStyle name="Sheet Title" xfId="134"/>
    <cellStyle name="Total 2" xfId="135"/>
    <cellStyle name="Warning Text 2" xfId="136"/>
  </cellStyles>
  <dxfs count="0"/>
  <tableStyles count="0" defaultTableStyle="TableStyleMedium2" defaultPivotStyle="PivotStyleLight16"/>
  <colors>
    <mruColors>
      <color rgb="FFC49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1085850</xdr:colOff>
      <xdr:row>21</xdr:row>
      <xdr:rowOff>180975</xdr:rowOff>
    </xdr:to>
    <xdr:pic macro="[1]!DesignIconClicked">
      <xdr:nvPicPr>
        <xdr:cNvPr id="3" name="BExOAJSWYCGHZ6RBCU1DYOFJ68MO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5"/>
          <a:ext cx="8905875" cy="302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workbookViewId="0">
      <selection activeCell="A2" sqref="A2:E2"/>
    </sheetView>
  </sheetViews>
  <sheetFormatPr defaultRowHeight="12.75"/>
  <cols>
    <col min="1" max="1" width="5" style="7" customWidth="1"/>
    <col min="2" max="2" width="50.7109375" style="7" customWidth="1"/>
    <col min="3" max="5" width="18.7109375" style="7" customWidth="1"/>
    <col min="6" max="7" width="9.140625" style="7"/>
    <col min="8" max="10" width="12.42578125" style="7" bestFit="1" customWidth="1"/>
    <col min="11" max="16384" width="9.140625" style="7"/>
  </cols>
  <sheetData>
    <row r="1" spans="1:27">
      <c r="A1" s="93"/>
      <c r="B1" s="93"/>
      <c r="C1" s="93"/>
      <c r="D1" s="93"/>
      <c r="E1" s="93"/>
    </row>
    <row r="2" spans="1:27" ht="15.75">
      <c r="A2" s="96" t="s">
        <v>0</v>
      </c>
      <c r="B2" s="96"/>
      <c r="C2" s="96"/>
      <c r="D2" s="96"/>
      <c r="E2" s="96"/>
    </row>
    <row r="3" spans="1:27" ht="15">
      <c r="A3" s="25"/>
      <c r="B3" s="25"/>
      <c r="C3" s="25"/>
      <c r="D3" s="25"/>
      <c r="E3" s="25"/>
    </row>
    <row r="4" spans="1:27" ht="14.25">
      <c r="A4" s="94" t="s">
        <v>1</v>
      </c>
      <c r="B4" s="94"/>
      <c r="C4" s="94"/>
      <c r="D4" s="94"/>
      <c r="E4" s="94"/>
    </row>
    <row r="5" spans="1:27" ht="15">
      <c r="A5" s="25"/>
      <c r="B5" s="25"/>
      <c r="C5" s="25"/>
      <c r="D5" s="25"/>
      <c r="E5" s="25"/>
    </row>
    <row r="6" spans="1:27" ht="25.5" customHeight="1">
      <c r="A6" s="74"/>
      <c r="B6" s="74"/>
      <c r="C6" s="81" t="s">
        <v>14</v>
      </c>
      <c r="D6" s="81" t="s">
        <v>2</v>
      </c>
      <c r="E6" s="81" t="s">
        <v>3</v>
      </c>
    </row>
    <row r="7" spans="1:27" s="6" customFormat="1" ht="15">
      <c r="A7" s="75"/>
      <c r="B7" s="76" t="s">
        <v>11</v>
      </c>
      <c r="C7" s="77">
        <f>+C8+C9</f>
        <v>597641536</v>
      </c>
      <c r="D7" s="77">
        <f>+D8+D9</f>
        <v>608841869</v>
      </c>
      <c r="E7" s="77">
        <f>+E8+E9</f>
        <v>626499977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5">
      <c r="A8" s="78">
        <v>6</v>
      </c>
      <c r="B8" s="83" t="s">
        <v>4</v>
      </c>
      <c r="C8" s="79">
        <v>597617736</v>
      </c>
      <c r="D8" s="79">
        <v>608818069</v>
      </c>
      <c r="E8" s="79">
        <v>626476177</v>
      </c>
    </row>
    <row r="9" spans="1:27" ht="15" customHeight="1">
      <c r="A9" s="78">
        <v>7</v>
      </c>
      <c r="B9" s="83" t="s">
        <v>5</v>
      </c>
      <c r="C9" s="79">
        <v>23800</v>
      </c>
      <c r="D9" s="79">
        <v>23800</v>
      </c>
      <c r="E9" s="79">
        <v>23800</v>
      </c>
    </row>
    <row r="10" spans="1:27" s="6" customFormat="1" ht="15">
      <c r="A10" s="75"/>
      <c r="B10" s="76" t="s">
        <v>13</v>
      </c>
      <c r="C10" s="77">
        <v>602085185</v>
      </c>
      <c r="D10" s="77">
        <f>+D11+D12</f>
        <v>608044114</v>
      </c>
      <c r="E10" s="77">
        <f>+E11+E12</f>
        <v>625455344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5">
      <c r="A11" s="78">
        <v>3</v>
      </c>
      <c r="B11" s="83" t="s">
        <v>6</v>
      </c>
      <c r="C11" s="79">
        <v>513008733</v>
      </c>
      <c r="D11" s="79">
        <v>550549256</v>
      </c>
      <c r="E11" s="79">
        <v>591591566</v>
      </c>
    </row>
    <row r="12" spans="1:27" ht="15" customHeight="1">
      <c r="A12" s="78">
        <v>4</v>
      </c>
      <c r="B12" s="83" t="s">
        <v>12</v>
      </c>
      <c r="C12" s="79">
        <v>89076452</v>
      </c>
      <c r="D12" s="79">
        <v>57494858</v>
      </c>
      <c r="E12" s="79">
        <v>33863778</v>
      </c>
    </row>
    <row r="13" spans="1:27" s="6" customFormat="1" ht="15">
      <c r="A13" s="75"/>
      <c r="B13" s="76" t="s">
        <v>7</v>
      </c>
      <c r="C13" s="77">
        <f>+C7-C10</f>
        <v>-4443649</v>
      </c>
      <c r="D13" s="77">
        <f>+D7-D10</f>
        <v>797755</v>
      </c>
      <c r="E13" s="77">
        <f>+E7-E10</f>
        <v>1044633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5">
      <c r="A14" s="25"/>
      <c r="B14" s="25"/>
      <c r="C14" s="25"/>
      <c r="D14" s="25"/>
      <c r="E14" s="25"/>
    </row>
    <row r="15" spans="1:27" ht="14.25">
      <c r="A15" s="95" t="s">
        <v>8</v>
      </c>
      <c r="B15" s="95"/>
      <c r="C15" s="95"/>
      <c r="D15" s="95"/>
      <c r="E15" s="95"/>
    </row>
    <row r="16" spans="1:27" ht="15">
      <c r="A16" s="25"/>
      <c r="B16" s="25"/>
      <c r="C16" s="25"/>
      <c r="D16" s="25"/>
      <c r="E16" s="25"/>
    </row>
    <row r="17" spans="1:27" ht="28.5">
      <c r="A17" s="74"/>
      <c r="B17" s="74"/>
      <c r="C17" s="81" t="s">
        <v>14</v>
      </c>
      <c r="D17" s="81" t="s">
        <v>2</v>
      </c>
      <c r="E17" s="81" t="s">
        <v>3</v>
      </c>
    </row>
    <row r="18" spans="1:27" ht="30">
      <c r="A18" s="78">
        <v>8</v>
      </c>
      <c r="B18" s="82" t="s">
        <v>9</v>
      </c>
      <c r="C18" s="78">
        <v>0</v>
      </c>
      <c r="D18" s="78">
        <v>0</v>
      </c>
      <c r="E18" s="78">
        <v>0</v>
      </c>
    </row>
    <row r="19" spans="1:27" ht="30">
      <c r="A19" s="78">
        <v>5</v>
      </c>
      <c r="B19" s="82" t="s">
        <v>10</v>
      </c>
      <c r="C19" s="80">
        <v>240000</v>
      </c>
      <c r="D19" s="80">
        <v>240000</v>
      </c>
      <c r="E19" s="80">
        <v>240000</v>
      </c>
    </row>
    <row r="20" spans="1:27" ht="15">
      <c r="A20" s="78"/>
      <c r="B20" s="82" t="s">
        <v>152</v>
      </c>
      <c r="C20" s="80">
        <v>6101983</v>
      </c>
      <c r="D20" s="80">
        <v>1418334</v>
      </c>
      <c r="E20" s="80">
        <v>1976089</v>
      </c>
    </row>
    <row r="21" spans="1:27" ht="15">
      <c r="A21" s="78"/>
      <c r="B21" s="82" t="s">
        <v>153</v>
      </c>
      <c r="C21" s="80">
        <v>-1418334</v>
      </c>
      <c r="D21" s="80">
        <v>-1976089</v>
      </c>
      <c r="E21" s="80">
        <v>-2780722</v>
      </c>
    </row>
    <row r="22" spans="1:27" s="6" customFormat="1" ht="15">
      <c r="A22" s="75"/>
      <c r="B22" s="76" t="s">
        <v>154</v>
      </c>
      <c r="C22" s="77">
        <f>C18-C19+C20+C21</f>
        <v>4443649</v>
      </c>
      <c r="D22" s="77">
        <f t="shared" ref="D22:E22" si="0">D18-D19+D20+D21</f>
        <v>-797755</v>
      </c>
      <c r="E22" s="77">
        <f t="shared" si="0"/>
        <v>-1044633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5">
      <c r="A23" s="75"/>
      <c r="B23" s="76" t="s">
        <v>155</v>
      </c>
      <c r="C23" s="77">
        <f>C13+C22</f>
        <v>0</v>
      </c>
      <c r="D23" s="77">
        <f t="shared" ref="D23:E23" si="1">D13+D22</f>
        <v>0</v>
      </c>
      <c r="E23" s="77">
        <f t="shared" si="1"/>
        <v>0</v>
      </c>
    </row>
    <row r="25" spans="1:27">
      <c r="C25" s="92"/>
    </row>
  </sheetData>
  <mergeCells count="4">
    <mergeCell ref="A1:E1"/>
    <mergeCell ref="A4:E4"/>
    <mergeCell ref="A15:E15"/>
    <mergeCell ref="A2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1"/>
  <sheetViews>
    <sheetView workbookViewId="0">
      <selection activeCell="A6" sqref="A6:G6"/>
    </sheetView>
  </sheetViews>
  <sheetFormatPr defaultRowHeight="15"/>
  <cols>
    <col min="1" max="1" width="7.5703125" bestFit="1" customWidth="1"/>
    <col min="2" max="2" width="8.42578125" bestFit="1" customWidth="1"/>
    <col min="3" max="3" width="5.85546875" bestFit="1" customWidth="1"/>
    <col min="4" max="4" width="41.140625" bestFit="1" customWidth="1"/>
    <col min="5" max="7" width="15.7109375" customWidth="1"/>
    <col min="10" max="10" width="10.85546875" customWidth="1"/>
    <col min="11" max="11" width="11.42578125" customWidth="1"/>
    <col min="12" max="12" width="12" customWidth="1"/>
  </cols>
  <sheetData>
    <row r="1" spans="1:39">
      <c r="A1" s="97" t="s">
        <v>43</v>
      </c>
      <c r="B1" s="97"/>
      <c r="C1" s="97"/>
      <c r="D1" s="97"/>
      <c r="E1" s="97"/>
      <c r="F1" s="97"/>
      <c r="G1" s="97"/>
    </row>
    <row r="2" spans="1:39" ht="8.25" customHeight="1">
      <c r="A2" s="97" t="s">
        <v>47</v>
      </c>
      <c r="B2" s="97"/>
      <c r="C2" s="97"/>
      <c r="D2" s="97"/>
      <c r="E2" s="97"/>
      <c r="F2" s="97"/>
      <c r="G2" s="97"/>
    </row>
    <row r="3" spans="1:39" ht="15" customHeight="1">
      <c r="A3" s="97"/>
      <c r="B3" s="97"/>
      <c r="C3" s="97"/>
      <c r="D3" s="97"/>
      <c r="E3" s="97"/>
      <c r="F3" s="97"/>
      <c r="G3" s="97"/>
    </row>
    <row r="4" spans="1:39">
      <c r="A4" s="50"/>
      <c r="B4" s="50"/>
      <c r="C4" s="50"/>
      <c r="D4" s="50"/>
      <c r="E4" s="50"/>
      <c r="F4" s="50"/>
      <c r="G4" s="50"/>
    </row>
    <row r="5" spans="1:39">
      <c r="A5" s="97" t="s">
        <v>4</v>
      </c>
      <c r="B5" s="97"/>
      <c r="C5" s="97"/>
      <c r="D5" s="97"/>
      <c r="E5" s="97"/>
      <c r="F5" s="97"/>
      <c r="G5" s="97"/>
      <c r="H5" s="50"/>
    </row>
    <row r="6" spans="1:39" ht="42.75" customHeight="1">
      <c r="A6" s="51" t="s">
        <v>53</v>
      </c>
      <c r="B6" s="51" t="s">
        <v>54</v>
      </c>
      <c r="C6" s="51" t="s">
        <v>45</v>
      </c>
      <c r="D6" s="51" t="s">
        <v>60</v>
      </c>
      <c r="E6" s="52" t="s">
        <v>14</v>
      </c>
      <c r="F6" s="52" t="s">
        <v>63</v>
      </c>
      <c r="G6" s="52" t="s">
        <v>64</v>
      </c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9.75" customHeight="1">
      <c r="A7" s="53">
        <v>1</v>
      </c>
      <c r="B7" s="53">
        <v>2</v>
      </c>
      <c r="C7" s="53">
        <v>3</v>
      </c>
      <c r="D7" s="53">
        <v>4</v>
      </c>
      <c r="E7" s="54">
        <v>5</v>
      </c>
      <c r="F7" s="54">
        <v>6</v>
      </c>
      <c r="G7" s="54">
        <v>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s="1" customFormat="1" ht="15" customHeight="1">
      <c r="A8" s="101" t="s">
        <v>145</v>
      </c>
      <c r="B8" s="101"/>
      <c r="C8" s="101"/>
      <c r="D8" s="101"/>
      <c r="E8" s="85">
        <f>SUM(E9:E13)</f>
        <v>6101983</v>
      </c>
      <c r="F8" s="85">
        <f t="shared" ref="F8:G8" si="0">SUM(F9:F13)</f>
        <v>1418334</v>
      </c>
      <c r="G8" s="85">
        <f t="shared" si="0"/>
        <v>1976089</v>
      </c>
    </row>
    <row r="9" spans="1:39" s="1" customFormat="1" ht="15" customHeight="1">
      <c r="A9" s="78"/>
      <c r="B9" s="78"/>
      <c r="C9" s="61">
        <v>931</v>
      </c>
      <c r="D9" s="86" t="s">
        <v>147</v>
      </c>
      <c r="E9" s="89">
        <v>4485568</v>
      </c>
      <c r="F9" s="89">
        <v>525335</v>
      </c>
      <c r="G9" s="89">
        <v>1096970</v>
      </c>
    </row>
    <row r="10" spans="1:39" s="1" customFormat="1" ht="15" customHeight="1">
      <c r="A10" s="78"/>
      <c r="B10" s="78"/>
      <c r="C10" s="61">
        <v>943</v>
      </c>
      <c r="D10" s="86" t="s">
        <v>148</v>
      </c>
      <c r="E10" s="89">
        <v>98168</v>
      </c>
      <c r="F10" s="89">
        <v>98168</v>
      </c>
      <c r="G10" s="89">
        <v>98168</v>
      </c>
    </row>
    <row r="11" spans="1:39" s="1" customFormat="1" ht="15" customHeight="1">
      <c r="A11" s="78"/>
      <c r="B11" s="78"/>
      <c r="C11" s="61">
        <v>952</v>
      </c>
      <c r="D11" s="86" t="s">
        <v>149</v>
      </c>
      <c r="E11" s="89">
        <v>115588</v>
      </c>
      <c r="F11" s="89">
        <v>60088</v>
      </c>
      <c r="G11" s="89">
        <v>138323</v>
      </c>
    </row>
    <row r="12" spans="1:39" s="1" customFormat="1" ht="15" customHeight="1">
      <c r="A12" s="78"/>
      <c r="B12" s="78"/>
      <c r="C12" s="61">
        <v>961</v>
      </c>
      <c r="D12" s="86" t="s">
        <v>150</v>
      </c>
      <c r="E12" s="89">
        <v>1376810</v>
      </c>
      <c r="F12" s="89">
        <v>708974</v>
      </c>
      <c r="G12" s="89">
        <v>616939</v>
      </c>
    </row>
    <row r="13" spans="1:39" s="1" customFormat="1" ht="15" customHeight="1">
      <c r="A13" s="78"/>
      <c r="B13" s="78"/>
      <c r="C13" s="61">
        <v>971</v>
      </c>
      <c r="D13" s="86" t="s">
        <v>151</v>
      </c>
      <c r="E13" s="89">
        <v>25849</v>
      </c>
      <c r="F13" s="89">
        <v>25769</v>
      </c>
      <c r="G13" s="89">
        <v>25689</v>
      </c>
    </row>
    <row r="14" spans="1:39" s="9" customFormat="1">
      <c r="A14" s="56"/>
      <c r="B14" s="56"/>
      <c r="C14" s="56"/>
      <c r="D14" s="57" t="s">
        <v>11</v>
      </c>
      <c r="E14" s="58">
        <f>E15+E34</f>
        <v>597641536</v>
      </c>
      <c r="F14" s="58">
        <f t="shared" ref="F14:G14" si="1">F15+F34</f>
        <v>608841869</v>
      </c>
      <c r="G14" s="58">
        <f t="shared" si="1"/>
        <v>626499977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s="9" customFormat="1">
      <c r="A15" s="59" t="s">
        <v>34</v>
      </c>
      <c r="B15" s="57" t="s">
        <v>15</v>
      </c>
      <c r="C15" s="57" t="s">
        <v>15</v>
      </c>
      <c r="D15" s="57" t="s">
        <v>129</v>
      </c>
      <c r="E15" s="58">
        <f>E16+E20+E22+E24+E27+E31</f>
        <v>597617736</v>
      </c>
      <c r="F15" s="58">
        <f t="shared" ref="F15:G15" si="2">F16+F20+F22+F24+F27+F31</f>
        <v>608818069</v>
      </c>
      <c r="G15" s="58">
        <f t="shared" si="2"/>
        <v>626476177</v>
      </c>
      <c r="H15" s="1"/>
      <c r="I15" s="1"/>
      <c r="J15" s="22"/>
      <c r="K15" s="22"/>
      <c r="L15" s="2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s="9" customFormat="1" ht="28.5">
      <c r="A16" s="59" t="s">
        <v>15</v>
      </c>
      <c r="B16" s="57" t="s">
        <v>130</v>
      </c>
      <c r="C16" s="57" t="s">
        <v>15</v>
      </c>
      <c r="D16" s="57" t="s">
        <v>131</v>
      </c>
      <c r="E16" s="58">
        <f>SUM(E17:E19)</f>
        <v>11932000</v>
      </c>
      <c r="F16" s="58">
        <f t="shared" ref="F16:G16" si="3">SUM(F17:F19)</f>
        <v>6407835</v>
      </c>
      <c r="G16" s="58">
        <f t="shared" si="3"/>
        <v>11337000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>
      <c r="A17" s="60" t="s">
        <v>15</v>
      </c>
      <c r="B17" s="61" t="s">
        <v>15</v>
      </c>
      <c r="C17" s="61" t="s">
        <v>28</v>
      </c>
      <c r="D17" s="61" t="s">
        <v>29</v>
      </c>
      <c r="E17" s="62">
        <v>232000</v>
      </c>
      <c r="F17" s="62">
        <v>172000</v>
      </c>
      <c r="G17" s="62">
        <v>107000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>
      <c r="A18" s="60" t="s">
        <v>15</v>
      </c>
      <c r="B18" s="61" t="s">
        <v>15</v>
      </c>
      <c r="C18" s="61" t="s">
        <v>30</v>
      </c>
      <c r="D18" s="61" t="s">
        <v>31</v>
      </c>
      <c r="E18" s="62">
        <v>5700000</v>
      </c>
      <c r="F18" s="62">
        <v>1735835</v>
      </c>
      <c r="G18" s="62">
        <v>1730000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>
      <c r="A19" s="60" t="s">
        <v>15</v>
      </c>
      <c r="B19" s="61" t="s">
        <v>15</v>
      </c>
      <c r="C19" s="61" t="s">
        <v>32</v>
      </c>
      <c r="D19" s="61" t="s">
        <v>33</v>
      </c>
      <c r="E19" s="62">
        <v>6000000</v>
      </c>
      <c r="F19" s="62">
        <v>4500000</v>
      </c>
      <c r="G19" s="62">
        <v>9500000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s="9" customFormat="1">
      <c r="A20" s="59" t="s">
        <v>15</v>
      </c>
      <c r="B20" s="57" t="s">
        <v>132</v>
      </c>
      <c r="C20" s="57" t="s">
        <v>15</v>
      </c>
      <c r="D20" s="57" t="s">
        <v>133</v>
      </c>
      <c r="E20" s="58">
        <v>9000</v>
      </c>
      <c r="F20" s="58">
        <v>9500</v>
      </c>
      <c r="G20" s="58">
        <v>10000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>
      <c r="A21" s="60" t="s">
        <v>15</v>
      </c>
      <c r="B21" s="61" t="s">
        <v>15</v>
      </c>
      <c r="C21" s="61" t="s">
        <v>21</v>
      </c>
      <c r="D21" s="61" t="s">
        <v>20</v>
      </c>
      <c r="E21" s="62">
        <v>9000</v>
      </c>
      <c r="F21" s="62">
        <v>9500</v>
      </c>
      <c r="G21" s="62">
        <v>10000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42.75">
      <c r="A22" s="59" t="s">
        <v>15</v>
      </c>
      <c r="B22" s="57" t="s">
        <v>134</v>
      </c>
      <c r="C22" s="57" t="s">
        <v>15</v>
      </c>
      <c r="D22" s="57" t="s">
        <v>135</v>
      </c>
      <c r="E22" s="58">
        <v>18323500</v>
      </c>
      <c r="F22" s="58">
        <v>19789000</v>
      </c>
      <c r="G22" s="58">
        <v>21372120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>
      <c r="A23" s="60" t="s">
        <v>15</v>
      </c>
      <c r="B23" s="61" t="s">
        <v>15</v>
      </c>
      <c r="C23" s="61" t="s">
        <v>24</v>
      </c>
      <c r="D23" s="61" t="s">
        <v>25</v>
      </c>
      <c r="E23" s="62">
        <v>18323500</v>
      </c>
      <c r="F23" s="62">
        <v>19789000</v>
      </c>
      <c r="G23" s="62">
        <v>21372120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28.5">
      <c r="A24" s="59" t="s">
        <v>15</v>
      </c>
      <c r="B24" s="57" t="s">
        <v>136</v>
      </c>
      <c r="C24" s="57" t="s">
        <v>15</v>
      </c>
      <c r="D24" s="57" t="s">
        <v>137</v>
      </c>
      <c r="E24" s="58">
        <v>13441000</v>
      </c>
      <c r="F24" s="58">
        <v>13468000</v>
      </c>
      <c r="G24" s="58">
        <v>14126375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>
      <c r="A25" s="60" t="s">
        <v>15</v>
      </c>
      <c r="B25" s="61" t="s">
        <v>15</v>
      </c>
      <c r="C25" s="61" t="s">
        <v>21</v>
      </c>
      <c r="D25" s="61" t="s">
        <v>20</v>
      </c>
      <c r="E25" s="62">
        <v>13141000</v>
      </c>
      <c r="F25" s="62">
        <v>13168000</v>
      </c>
      <c r="G25" s="62">
        <v>13826375</v>
      </c>
    </row>
    <row r="26" spans="1:39">
      <c r="A26" s="60" t="s">
        <v>15</v>
      </c>
      <c r="B26" s="61" t="s">
        <v>15</v>
      </c>
      <c r="C26" s="61" t="s">
        <v>36</v>
      </c>
      <c r="D26" s="61" t="s">
        <v>35</v>
      </c>
      <c r="E26" s="62">
        <v>300000</v>
      </c>
      <c r="F26" s="62">
        <v>300000</v>
      </c>
      <c r="G26" s="62">
        <v>300000</v>
      </c>
    </row>
    <row r="27" spans="1:39">
      <c r="A27" s="59" t="s">
        <v>15</v>
      </c>
      <c r="B27" s="57" t="s">
        <v>138</v>
      </c>
      <c r="C27" s="57" t="s">
        <v>15</v>
      </c>
      <c r="D27" s="57" t="s">
        <v>139</v>
      </c>
      <c r="E27" s="58">
        <v>553861236</v>
      </c>
      <c r="F27" s="58">
        <v>569090234</v>
      </c>
      <c r="G27" s="58">
        <v>579574557</v>
      </c>
    </row>
    <row r="28" spans="1:39">
      <c r="A28" s="60" t="s">
        <v>15</v>
      </c>
      <c r="B28" s="61" t="s">
        <v>15</v>
      </c>
      <c r="C28" s="61" t="s">
        <v>18</v>
      </c>
      <c r="D28" s="61" t="s">
        <v>17</v>
      </c>
      <c r="E28" s="62">
        <v>26232265</v>
      </c>
      <c r="F28" s="62">
        <v>6432265</v>
      </c>
      <c r="G28" s="62">
        <v>6732265</v>
      </c>
    </row>
    <row r="29" spans="1:39">
      <c r="A29" s="60" t="s">
        <v>15</v>
      </c>
      <c r="B29" s="61" t="s">
        <v>15</v>
      </c>
      <c r="C29" s="61" t="s">
        <v>24</v>
      </c>
      <c r="D29" s="61" t="s">
        <v>25</v>
      </c>
      <c r="E29" s="62">
        <v>487408912</v>
      </c>
      <c r="F29" s="62">
        <v>523636341</v>
      </c>
      <c r="G29" s="62">
        <v>563144090</v>
      </c>
    </row>
    <row r="30" spans="1:39">
      <c r="A30" s="60" t="s">
        <v>15</v>
      </c>
      <c r="B30" s="61" t="s">
        <v>15</v>
      </c>
      <c r="C30" s="61" t="s">
        <v>61</v>
      </c>
      <c r="D30" s="61" t="s">
        <v>62</v>
      </c>
      <c r="E30" s="62">
        <v>40220059</v>
      </c>
      <c r="F30" s="62">
        <v>39021628</v>
      </c>
      <c r="G30" s="62">
        <v>9698202</v>
      </c>
    </row>
    <row r="31" spans="1:39">
      <c r="A31" s="59" t="s">
        <v>15</v>
      </c>
      <c r="B31" s="57" t="s">
        <v>140</v>
      </c>
      <c r="C31" s="57" t="s">
        <v>15</v>
      </c>
      <c r="D31" s="57" t="s">
        <v>141</v>
      </c>
      <c r="E31" s="58">
        <v>51000</v>
      </c>
      <c r="F31" s="58">
        <v>53500</v>
      </c>
      <c r="G31" s="58">
        <v>56125</v>
      </c>
    </row>
    <row r="32" spans="1:39">
      <c r="A32" s="60" t="s">
        <v>15</v>
      </c>
      <c r="B32" s="61" t="s">
        <v>15</v>
      </c>
      <c r="C32" s="61" t="s">
        <v>21</v>
      </c>
      <c r="D32" s="61" t="s">
        <v>20</v>
      </c>
      <c r="E32" s="62">
        <v>50000</v>
      </c>
      <c r="F32" s="62">
        <v>52500</v>
      </c>
      <c r="G32" s="62">
        <v>55125</v>
      </c>
    </row>
    <row r="33" spans="1:7">
      <c r="A33" s="60" t="s">
        <v>15</v>
      </c>
      <c r="B33" s="61" t="s">
        <v>15</v>
      </c>
      <c r="C33" s="61" t="s">
        <v>24</v>
      </c>
      <c r="D33" s="61" t="s">
        <v>25</v>
      </c>
      <c r="E33" s="62">
        <v>1000</v>
      </c>
      <c r="F33" s="62">
        <v>1000</v>
      </c>
      <c r="G33" s="62">
        <v>1000</v>
      </c>
    </row>
    <row r="34" spans="1:7">
      <c r="A34" s="59" t="s">
        <v>37</v>
      </c>
      <c r="B34" s="57" t="s">
        <v>15</v>
      </c>
      <c r="C34" s="57" t="s">
        <v>15</v>
      </c>
      <c r="D34" s="57" t="s">
        <v>142</v>
      </c>
      <c r="E34" s="58">
        <v>23800</v>
      </c>
      <c r="F34" s="58">
        <v>23800</v>
      </c>
      <c r="G34" s="58">
        <v>23800</v>
      </c>
    </row>
    <row r="35" spans="1:7" ht="28.5">
      <c r="A35" s="59" t="s">
        <v>15</v>
      </c>
      <c r="B35" s="57" t="s">
        <v>143</v>
      </c>
      <c r="C35" s="57" t="s">
        <v>15</v>
      </c>
      <c r="D35" s="57" t="s">
        <v>144</v>
      </c>
      <c r="E35" s="58">
        <v>23800</v>
      </c>
      <c r="F35" s="58">
        <v>23800</v>
      </c>
      <c r="G35" s="58">
        <v>23800</v>
      </c>
    </row>
    <row r="36" spans="1:7" ht="30">
      <c r="A36" s="60" t="s">
        <v>15</v>
      </c>
      <c r="B36" s="61" t="s">
        <v>15</v>
      </c>
      <c r="C36" s="61" t="s">
        <v>39</v>
      </c>
      <c r="D36" s="61" t="s">
        <v>38</v>
      </c>
      <c r="E36" s="62">
        <v>23800</v>
      </c>
      <c r="F36" s="62">
        <v>23800</v>
      </c>
      <c r="G36" s="62">
        <v>23800</v>
      </c>
    </row>
    <row r="37" spans="1:7">
      <c r="A37" s="98" t="s">
        <v>65</v>
      </c>
      <c r="B37" s="99"/>
      <c r="C37" s="99"/>
      <c r="D37" s="100"/>
      <c r="E37" s="55">
        <f>+E15+E34</f>
        <v>597641536</v>
      </c>
      <c r="F37" s="55">
        <f t="shared" ref="F37:G37" si="4">+F15+F34</f>
        <v>608841869</v>
      </c>
      <c r="G37" s="55">
        <f t="shared" si="4"/>
        <v>626499977</v>
      </c>
    </row>
    <row r="38" spans="1:7">
      <c r="A38" s="25"/>
      <c r="B38" s="25"/>
      <c r="C38" s="25"/>
      <c r="D38" s="25"/>
      <c r="E38" s="25"/>
      <c r="F38" s="25"/>
      <c r="G38" s="25"/>
    </row>
    <row r="39" spans="1:7">
      <c r="A39" s="97" t="s">
        <v>6</v>
      </c>
      <c r="B39" s="97"/>
      <c r="C39" s="97"/>
      <c r="D39" s="97"/>
      <c r="E39" s="97"/>
      <c r="F39" s="97"/>
      <c r="G39" s="97"/>
    </row>
    <row r="40" spans="1:7" ht="28.5">
      <c r="A40" s="63" t="s">
        <v>53</v>
      </c>
      <c r="B40" s="63" t="s">
        <v>54</v>
      </c>
      <c r="C40" s="63" t="s">
        <v>45</v>
      </c>
      <c r="D40" s="63" t="s">
        <v>66</v>
      </c>
      <c r="E40" s="64" t="s">
        <v>14</v>
      </c>
      <c r="F40" s="65" t="s">
        <v>2</v>
      </c>
      <c r="G40" s="65" t="s">
        <v>3</v>
      </c>
    </row>
    <row r="41" spans="1:7">
      <c r="A41" s="63">
        <v>1</v>
      </c>
      <c r="B41" s="63">
        <v>2</v>
      </c>
      <c r="C41" s="63">
        <v>3</v>
      </c>
      <c r="D41" s="63">
        <v>4</v>
      </c>
      <c r="E41" s="66">
        <v>5</v>
      </c>
      <c r="F41" s="66">
        <v>6</v>
      </c>
      <c r="G41" s="66">
        <v>7</v>
      </c>
    </row>
    <row r="42" spans="1:7">
      <c r="A42" s="67"/>
      <c r="B42" s="67"/>
      <c r="C42" s="67"/>
      <c r="D42" s="68" t="s">
        <v>13</v>
      </c>
      <c r="E42" s="69">
        <v>602085185</v>
      </c>
      <c r="F42" s="69">
        <v>608044114</v>
      </c>
      <c r="G42" s="69">
        <v>625455344</v>
      </c>
    </row>
    <row r="43" spans="1:7">
      <c r="A43" s="70" t="s">
        <v>19</v>
      </c>
      <c r="B43" s="68" t="s">
        <v>15</v>
      </c>
      <c r="C43" s="68" t="s">
        <v>15</v>
      </c>
      <c r="D43" s="68" t="s">
        <v>84</v>
      </c>
      <c r="E43" s="69">
        <v>513008733</v>
      </c>
      <c r="F43" s="69">
        <v>550549256</v>
      </c>
      <c r="G43" s="69">
        <v>591591566</v>
      </c>
    </row>
    <row r="44" spans="1:7">
      <c r="A44" s="70" t="s">
        <v>15</v>
      </c>
      <c r="B44" s="68" t="s">
        <v>21</v>
      </c>
      <c r="C44" s="68" t="s">
        <v>15</v>
      </c>
      <c r="D44" s="68" t="s">
        <v>85</v>
      </c>
      <c r="E44" s="69">
        <v>240123585</v>
      </c>
      <c r="F44" s="69">
        <v>242248513</v>
      </c>
      <c r="G44" s="69">
        <v>244394690</v>
      </c>
    </row>
    <row r="45" spans="1:7">
      <c r="A45" s="71" t="s">
        <v>15</v>
      </c>
      <c r="B45" s="72" t="s">
        <v>15</v>
      </c>
      <c r="C45" s="72" t="s">
        <v>24</v>
      </c>
      <c r="D45" s="72" t="s">
        <v>86</v>
      </c>
      <c r="E45" s="73">
        <v>238530585</v>
      </c>
      <c r="F45" s="73">
        <v>240646813</v>
      </c>
      <c r="G45" s="73">
        <v>242784203</v>
      </c>
    </row>
    <row r="46" spans="1:7">
      <c r="A46" s="71" t="s">
        <v>15</v>
      </c>
      <c r="B46" s="72" t="s">
        <v>15</v>
      </c>
      <c r="C46" s="72" t="s">
        <v>30</v>
      </c>
      <c r="D46" s="72" t="s">
        <v>87</v>
      </c>
      <c r="E46" s="73">
        <v>1593000</v>
      </c>
      <c r="F46" s="73">
        <v>1601700</v>
      </c>
      <c r="G46" s="73">
        <v>1610487</v>
      </c>
    </row>
    <row r="47" spans="1:7">
      <c r="A47" s="70" t="s">
        <v>15</v>
      </c>
      <c r="B47" s="68" t="s">
        <v>69</v>
      </c>
      <c r="C47" s="68" t="s">
        <v>15</v>
      </c>
      <c r="D47" s="68" t="s">
        <v>88</v>
      </c>
      <c r="E47" s="69">
        <v>271946078</v>
      </c>
      <c r="F47" s="69">
        <v>307374948</v>
      </c>
      <c r="G47" s="69">
        <v>346271081</v>
      </c>
    </row>
    <row r="48" spans="1:7">
      <c r="A48" s="71" t="s">
        <v>15</v>
      </c>
      <c r="B48" s="72" t="s">
        <v>15</v>
      </c>
      <c r="C48" s="72" t="s">
        <v>18</v>
      </c>
      <c r="D48" s="72" t="s">
        <v>89</v>
      </c>
      <c r="E48" s="73">
        <v>236249</v>
      </c>
      <c r="F48" s="73">
        <v>212265</v>
      </c>
      <c r="G48" s="73">
        <v>222265</v>
      </c>
    </row>
    <row r="49" spans="1:7">
      <c r="A49" s="71" t="s">
        <v>15</v>
      </c>
      <c r="B49" s="72" t="s">
        <v>15</v>
      </c>
      <c r="C49" s="72" t="s">
        <v>21</v>
      </c>
      <c r="D49" s="72" t="s">
        <v>90</v>
      </c>
      <c r="E49" s="73">
        <v>4618970</v>
      </c>
      <c r="F49" s="73">
        <v>4598970</v>
      </c>
      <c r="G49" s="73">
        <v>4598970</v>
      </c>
    </row>
    <row r="50" spans="1:7">
      <c r="A50" s="71" t="s">
        <v>15</v>
      </c>
      <c r="B50" s="72" t="s">
        <v>15</v>
      </c>
      <c r="C50" s="72" t="s">
        <v>24</v>
      </c>
      <c r="D50" s="72" t="s">
        <v>86</v>
      </c>
      <c r="E50" s="73">
        <v>266673227</v>
      </c>
      <c r="F50" s="73">
        <v>302249928</v>
      </c>
      <c r="G50" s="73">
        <v>341203407</v>
      </c>
    </row>
    <row r="51" spans="1:7">
      <c r="A51" s="71" t="s">
        <v>15</v>
      </c>
      <c r="B51" s="72" t="s">
        <v>15</v>
      </c>
      <c r="C51" s="72" t="s">
        <v>28</v>
      </c>
      <c r="D51" s="72" t="s">
        <v>91</v>
      </c>
      <c r="E51" s="73">
        <v>210000</v>
      </c>
      <c r="F51" s="73">
        <v>172000</v>
      </c>
      <c r="G51" s="73">
        <v>107000</v>
      </c>
    </row>
    <row r="52" spans="1:7">
      <c r="A52" s="71" t="s">
        <v>15</v>
      </c>
      <c r="B52" s="72" t="s">
        <v>15</v>
      </c>
      <c r="C52" s="72" t="s">
        <v>30</v>
      </c>
      <c r="D52" s="72" t="s">
        <v>87</v>
      </c>
      <c r="E52" s="73">
        <v>49200</v>
      </c>
      <c r="F52" s="73">
        <v>49200</v>
      </c>
      <c r="G52" s="73">
        <v>49200</v>
      </c>
    </row>
    <row r="53" spans="1:7">
      <c r="A53" s="71" t="s">
        <v>15</v>
      </c>
      <c r="B53" s="72" t="s">
        <v>15</v>
      </c>
      <c r="C53" s="72" t="s">
        <v>36</v>
      </c>
      <c r="D53" s="72" t="s">
        <v>92</v>
      </c>
      <c r="E53" s="73">
        <v>99130</v>
      </c>
      <c r="F53" s="73">
        <v>79220</v>
      </c>
      <c r="G53" s="73">
        <v>79220</v>
      </c>
    </row>
    <row r="54" spans="1:7" ht="30">
      <c r="A54" s="71" t="s">
        <v>15</v>
      </c>
      <c r="B54" s="72" t="s">
        <v>15</v>
      </c>
      <c r="C54" s="72" t="s">
        <v>39</v>
      </c>
      <c r="D54" s="72" t="s">
        <v>93</v>
      </c>
      <c r="E54" s="73">
        <v>3980</v>
      </c>
      <c r="F54" s="73">
        <v>3980</v>
      </c>
      <c r="G54" s="73">
        <v>3980</v>
      </c>
    </row>
    <row r="55" spans="1:7">
      <c r="A55" s="71" t="s">
        <v>15</v>
      </c>
      <c r="B55" s="72" t="s">
        <v>15</v>
      </c>
      <c r="C55" s="72" t="s">
        <v>61</v>
      </c>
      <c r="D55" s="72" t="s">
        <v>94</v>
      </c>
      <c r="E55" s="73">
        <v>55322</v>
      </c>
      <c r="F55" s="73">
        <v>9385</v>
      </c>
      <c r="G55" s="73">
        <v>7039</v>
      </c>
    </row>
    <row r="56" spans="1:7">
      <c r="A56" s="70" t="s">
        <v>15</v>
      </c>
      <c r="B56" s="68" t="s">
        <v>71</v>
      </c>
      <c r="C56" s="68" t="s">
        <v>15</v>
      </c>
      <c r="D56" s="68" t="s">
        <v>95</v>
      </c>
      <c r="E56" s="69">
        <v>585255</v>
      </c>
      <c r="F56" s="69">
        <v>585255</v>
      </c>
      <c r="G56" s="69">
        <v>585255</v>
      </c>
    </row>
    <row r="57" spans="1:7">
      <c r="A57" s="71" t="s">
        <v>15</v>
      </c>
      <c r="B57" s="72" t="s">
        <v>15</v>
      </c>
      <c r="C57" s="72" t="s">
        <v>21</v>
      </c>
      <c r="D57" s="72" t="s">
        <v>90</v>
      </c>
      <c r="E57" s="73">
        <v>83925</v>
      </c>
      <c r="F57" s="73">
        <v>83925</v>
      </c>
      <c r="G57" s="73">
        <v>83925</v>
      </c>
    </row>
    <row r="58" spans="1:7">
      <c r="A58" s="71" t="s">
        <v>15</v>
      </c>
      <c r="B58" s="72" t="s">
        <v>15</v>
      </c>
      <c r="C58" s="72" t="s">
        <v>24</v>
      </c>
      <c r="D58" s="72" t="s">
        <v>86</v>
      </c>
      <c r="E58" s="73">
        <v>501330</v>
      </c>
      <c r="F58" s="73">
        <v>501330</v>
      </c>
      <c r="G58" s="73">
        <v>501330</v>
      </c>
    </row>
    <row r="59" spans="1:7" ht="28.5">
      <c r="A59" s="70" t="s">
        <v>15</v>
      </c>
      <c r="B59" s="68" t="s">
        <v>73</v>
      </c>
      <c r="C59" s="68" t="s">
        <v>15</v>
      </c>
      <c r="D59" s="68" t="s">
        <v>96</v>
      </c>
      <c r="E59" s="69">
        <v>141545</v>
      </c>
      <c r="F59" s="69">
        <v>128270</v>
      </c>
      <c r="G59" s="69">
        <v>128270</v>
      </c>
    </row>
    <row r="60" spans="1:7">
      <c r="A60" s="71" t="s">
        <v>15</v>
      </c>
      <c r="B60" s="72" t="s">
        <v>15</v>
      </c>
      <c r="C60" s="72" t="s">
        <v>21</v>
      </c>
      <c r="D60" s="72" t="s">
        <v>90</v>
      </c>
      <c r="E60" s="73">
        <v>100000</v>
      </c>
      <c r="F60" s="73">
        <v>100000</v>
      </c>
      <c r="G60" s="73">
        <v>100000</v>
      </c>
    </row>
    <row r="61" spans="1:7">
      <c r="A61" s="71" t="s">
        <v>15</v>
      </c>
      <c r="B61" s="72" t="s">
        <v>15</v>
      </c>
      <c r="C61" s="72" t="s">
        <v>24</v>
      </c>
      <c r="D61" s="72" t="s">
        <v>86</v>
      </c>
      <c r="E61" s="73">
        <v>15000</v>
      </c>
      <c r="F61" s="73">
        <v>15000</v>
      </c>
      <c r="G61" s="73">
        <v>15000</v>
      </c>
    </row>
    <row r="62" spans="1:7">
      <c r="A62" s="71" t="s">
        <v>15</v>
      </c>
      <c r="B62" s="72" t="s">
        <v>15</v>
      </c>
      <c r="C62" s="72" t="s">
        <v>36</v>
      </c>
      <c r="D62" s="72" t="s">
        <v>92</v>
      </c>
      <c r="E62" s="73">
        <v>26545</v>
      </c>
      <c r="F62" s="73">
        <v>13270</v>
      </c>
      <c r="G62" s="73">
        <v>13270</v>
      </c>
    </row>
    <row r="63" spans="1:7">
      <c r="A63" s="70" t="s">
        <v>15</v>
      </c>
      <c r="B63" s="68" t="s">
        <v>75</v>
      </c>
      <c r="C63" s="68" t="s">
        <v>15</v>
      </c>
      <c r="D63" s="68" t="s">
        <v>97</v>
      </c>
      <c r="E63" s="69">
        <v>212270</v>
      </c>
      <c r="F63" s="69">
        <v>212270</v>
      </c>
      <c r="G63" s="69">
        <v>212270</v>
      </c>
    </row>
    <row r="64" spans="1:7">
      <c r="A64" s="71" t="s">
        <v>15</v>
      </c>
      <c r="B64" s="72" t="s">
        <v>15</v>
      </c>
      <c r="C64" s="72" t="s">
        <v>21</v>
      </c>
      <c r="D64" s="72" t="s">
        <v>90</v>
      </c>
      <c r="E64" s="73">
        <v>199000</v>
      </c>
      <c r="F64" s="73">
        <v>199000</v>
      </c>
      <c r="G64" s="73">
        <v>199000</v>
      </c>
    </row>
    <row r="65" spans="1:7">
      <c r="A65" s="71" t="s">
        <v>15</v>
      </c>
      <c r="B65" s="72" t="s">
        <v>15</v>
      </c>
      <c r="C65" s="72" t="s">
        <v>24</v>
      </c>
      <c r="D65" s="72" t="s">
        <v>86</v>
      </c>
      <c r="E65" s="73">
        <v>13270</v>
      </c>
      <c r="F65" s="73">
        <v>13270</v>
      </c>
      <c r="G65" s="73">
        <v>13270</v>
      </c>
    </row>
    <row r="66" spans="1:7">
      <c r="A66" s="70" t="s">
        <v>22</v>
      </c>
      <c r="B66" s="68" t="s">
        <v>15</v>
      </c>
      <c r="C66" s="68" t="s">
        <v>15</v>
      </c>
      <c r="D66" s="68" t="s">
        <v>98</v>
      </c>
      <c r="E66" s="69">
        <v>89076452</v>
      </c>
      <c r="F66" s="69">
        <v>57494858</v>
      </c>
      <c r="G66" s="69">
        <v>33863778</v>
      </c>
    </row>
    <row r="67" spans="1:7" ht="28.5">
      <c r="A67" s="70" t="s">
        <v>15</v>
      </c>
      <c r="B67" s="68" t="s">
        <v>78</v>
      </c>
      <c r="C67" s="68" t="s">
        <v>15</v>
      </c>
      <c r="D67" s="68" t="s">
        <v>99</v>
      </c>
      <c r="E67" s="69">
        <v>79650</v>
      </c>
      <c r="F67" s="69">
        <v>79650</v>
      </c>
      <c r="G67" s="69">
        <v>79650</v>
      </c>
    </row>
    <row r="68" spans="1:7">
      <c r="A68" s="71" t="s">
        <v>15</v>
      </c>
      <c r="B68" s="72" t="s">
        <v>15</v>
      </c>
      <c r="C68" s="72" t="s">
        <v>21</v>
      </c>
      <c r="D68" s="72" t="s">
        <v>90</v>
      </c>
      <c r="E68" s="73">
        <v>79650</v>
      </c>
      <c r="F68" s="73">
        <v>79650</v>
      </c>
      <c r="G68" s="73">
        <v>79650</v>
      </c>
    </row>
    <row r="69" spans="1:7" ht="28.5">
      <c r="A69" s="70" t="s">
        <v>15</v>
      </c>
      <c r="B69" s="68" t="s">
        <v>80</v>
      </c>
      <c r="C69" s="68" t="s">
        <v>15</v>
      </c>
      <c r="D69" s="68" t="s">
        <v>100</v>
      </c>
      <c r="E69" s="69">
        <v>23867625</v>
      </c>
      <c r="F69" s="69">
        <v>19816464</v>
      </c>
      <c r="G69" s="69">
        <v>22049035</v>
      </c>
    </row>
    <row r="70" spans="1:7">
      <c r="A70" s="71" t="s">
        <v>15</v>
      </c>
      <c r="B70" s="72" t="s">
        <v>15</v>
      </c>
      <c r="C70" s="72" t="s">
        <v>18</v>
      </c>
      <c r="D70" s="72" t="s">
        <v>89</v>
      </c>
      <c r="E70" s="73">
        <v>6010000</v>
      </c>
      <c r="F70" s="73">
        <v>6220000</v>
      </c>
      <c r="G70" s="73">
        <v>6510000</v>
      </c>
    </row>
    <row r="71" spans="1:7">
      <c r="A71" s="71" t="s">
        <v>15</v>
      </c>
      <c r="B71" s="72" t="s">
        <v>15</v>
      </c>
      <c r="C71" s="72" t="s">
        <v>21</v>
      </c>
      <c r="D71" s="72" t="s">
        <v>90</v>
      </c>
      <c r="E71" s="73">
        <v>8812145</v>
      </c>
      <c r="F71" s="73">
        <v>5339435</v>
      </c>
      <c r="G71" s="73">
        <v>5739435</v>
      </c>
    </row>
    <row r="72" spans="1:7">
      <c r="A72" s="71" t="s">
        <v>15</v>
      </c>
      <c r="B72" s="72" t="s">
        <v>15</v>
      </c>
      <c r="C72" s="72" t="s">
        <v>28</v>
      </c>
      <c r="D72" s="72" t="s">
        <v>91</v>
      </c>
      <c r="E72" s="73">
        <v>22000</v>
      </c>
      <c r="F72" s="73"/>
      <c r="G72" s="73"/>
    </row>
    <row r="73" spans="1:7">
      <c r="A73" s="71" t="s">
        <v>15</v>
      </c>
      <c r="B73" s="72" t="s">
        <v>15</v>
      </c>
      <c r="C73" s="72" t="s">
        <v>30</v>
      </c>
      <c r="D73" s="72" t="s">
        <v>87</v>
      </c>
      <c r="E73" s="73">
        <v>2013300</v>
      </c>
      <c r="F73" s="73">
        <v>6700</v>
      </c>
      <c r="G73" s="73">
        <v>6700</v>
      </c>
    </row>
    <row r="74" spans="1:7">
      <c r="A74" s="71" t="s">
        <v>15</v>
      </c>
      <c r="B74" s="72" t="s">
        <v>15</v>
      </c>
      <c r="C74" s="72" t="s">
        <v>32</v>
      </c>
      <c r="D74" s="72" t="s">
        <v>101</v>
      </c>
      <c r="E74" s="73">
        <v>6000000</v>
      </c>
      <c r="F74" s="73">
        <v>4500000</v>
      </c>
      <c r="G74" s="73">
        <v>9500000</v>
      </c>
    </row>
    <row r="75" spans="1:7">
      <c r="A75" s="71" t="s">
        <v>15</v>
      </c>
      <c r="B75" s="72" t="s">
        <v>15</v>
      </c>
      <c r="C75" s="72" t="s">
        <v>36</v>
      </c>
      <c r="D75" s="72" t="s">
        <v>92</v>
      </c>
      <c r="E75" s="73">
        <v>775800</v>
      </c>
      <c r="F75" s="73">
        <v>273000</v>
      </c>
      <c r="G75" s="73">
        <v>273000</v>
      </c>
    </row>
    <row r="76" spans="1:7" ht="30">
      <c r="A76" s="71" t="s">
        <v>15</v>
      </c>
      <c r="B76" s="72" t="s">
        <v>15</v>
      </c>
      <c r="C76" s="72" t="s">
        <v>39</v>
      </c>
      <c r="D76" s="72" t="s">
        <v>93</v>
      </c>
      <c r="E76" s="73">
        <v>19900</v>
      </c>
      <c r="F76" s="73">
        <v>19900</v>
      </c>
      <c r="G76" s="73">
        <v>19900</v>
      </c>
    </row>
    <row r="77" spans="1:7">
      <c r="A77" s="71" t="s">
        <v>15</v>
      </c>
      <c r="B77" s="72" t="s">
        <v>15</v>
      </c>
      <c r="C77" s="72" t="s">
        <v>61</v>
      </c>
      <c r="D77" s="72" t="s">
        <v>94</v>
      </c>
      <c r="E77" s="73">
        <v>214480</v>
      </c>
      <c r="F77" s="73">
        <v>3457429</v>
      </c>
      <c r="G77" s="73"/>
    </row>
    <row r="78" spans="1:7" ht="28.5">
      <c r="A78" s="70" t="s">
        <v>15</v>
      </c>
      <c r="B78" s="68" t="s">
        <v>82</v>
      </c>
      <c r="C78" s="68" t="s">
        <v>15</v>
      </c>
      <c r="D78" s="68" t="s">
        <v>102</v>
      </c>
      <c r="E78" s="69">
        <v>65129177</v>
      </c>
      <c r="F78" s="69">
        <v>37598744</v>
      </c>
      <c r="G78" s="69">
        <v>11735093</v>
      </c>
    </row>
    <row r="79" spans="1:7">
      <c r="A79" s="71" t="s">
        <v>15</v>
      </c>
      <c r="B79" s="72" t="s">
        <v>15</v>
      </c>
      <c r="C79" s="72" t="s">
        <v>18</v>
      </c>
      <c r="D79" s="72" t="s">
        <v>89</v>
      </c>
      <c r="E79" s="73">
        <v>19986016</v>
      </c>
      <c r="F79" s="73"/>
      <c r="G79" s="73"/>
    </row>
    <row r="80" spans="1:7">
      <c r="A80" s="71" t="s">
        <v>15</v>
      </c>
      <c r="B80" s="72" t="s">
        <v>15</v>
      </c>
      <c r="C80" s="72" t="s">
        <v>21</v>
      </c>
      <c r="D80" s="72" t="s">
        <v>90</v>
      </c>
      <c r="E80" s="73">
        <v>3026543</v>
      </c>
      <c r="F80" s="73">
        <v>2017385</v>
      </c>
      <c r="G80" s="73">
        <v>2017385</v>
      </c>
    </row>
    <row r="81" spans="1:7">
      <c r="A81" s="71" t="s">
        <v>15</v>
      </c>
      <c r="B81" s="72" t="s">
        <v>15</v>
      </c>
      <c r="C81" s="72" t="s">
        <v>30</v>
      </c>
      <c r="D81" s="72" t="s">
        <v>87</v>
      </c>
      <c r="E81" s="73">
        <v>2100000</v>
      </c>
      <c r="F81" s="73"/>
      <c r="G81" s="73"/>
    </row>
    <row r="82" spans="1:7">
      <c r="A82" s="71" t="s">
        <v>15</v>
      </c>
      <c r="B82" s="72" t="s">
        <v>15</v>
      </c>
      <c r="C82" s="72" t="s">
        <v>36</v>
      </c>
      <c r="D82" s="72" t="s">
        <v>92</v>
      </c>
      <c r="E82" s="73">
        <v>66361</v>
      </c>
      <c r="F82" s="73">
        <v>26545</v>
      </c>
      <c r="G82" s="73">
        <v>26545</v>
      </c>
    </row>
    <row r="83" spans="1:7">
      <c r="A83" s="71" t="s">
        <v>15</v>
      </c>
      <c r="B83" s="72" t="s">
        <v>15</v>
      </c>
      <c r="C83" s="72" t="s">
        <v>61</v>
      </c>
      <c r="D83" s="72" t="s">
        <v>94</v>
      </c>
      <c r="E83" s="73">
        <v>39950257</v>
      </c>
      <c r="F83" s="73">
        <v>35554814</v>
      </c>
      <c r="G83" s="73">
        <v>9691163</v>
      </c>
    </row>
    <row r="84" spans="1:7">
      <c r="A84" s="103" t="s">
        <v>103</v>
      </c>
      <c r="B84" s="103"/>
      <c r="C84" s="103"/>
      <c r="D84" s="103"/>
      <c r="E84" s="55">
        <f>+E43+E66</f>
        <v>602085185</v>
      </c>
      <c r="F84" s="55">
        <f t="shared" ref="F84:G84" si="5">+F43+F66</f>
        <v>608044114</v>
      </c>
      <c r="G84" s="55">
        <f t="shared" si="5"/>
        <v>625455344</v>
      </c>
    </row>
    <row r="86" spans="1:7">
      <c r="A86" s="102" t="s">
        <v>146</v>
      </c>
      <c r="B86" s="102"/>
      <c r="C86" s="102"/>
      <c r="D86" s="102"/>
      <c r="E86" s="87">
        <f>SUM(E87:E91)</f>
        <v>1418334</v>
      </c>
      <c r="F86" s="87">
        <f>SUM(F87:F91)</f>
        <v>1976089</v>
      </c>
      <c r="G86" s="87">
        <f>SUM(G87:G91)</f>
        <v>2780722</v>
      </c>
    </row>
    <row r="87" spans="1:7">
      <c r="A87" s="84"/>
      <c r="B87" s="84"/>
      <c r="C87" s="88">
        <v>931</v>
      </c>
      <c r="D87" s="86" t="s">
        <v>147</v>
      </c>
      <c r="E87" s="90">
        <v>525335</v>
      </c>
      <c r="F87" s="90">
        <v>1096970</v>
      </c>
      <c r="G87" s="90">
        <v>1930105</v>
      </c>
    </row>
    <row r="88" spans="1:7">
      <c r="A88" s="84"/>
      <c r="B88" s="84"/>
      <c r="C88" s="88">
        <v>943</v>
      </c>
      <c r="D88" s="86" t="s">
        <v>148</v>
      </c>
      <c r="E88" s="91">
        <v>98168</v>
      </c>
      <c r="F88" s="91">
        <v>98168</v>
      </c>
      <c r="G88" s="91">
        <v>98168</v>
      </c>
    </row>
    <row r="89" spans="1:7">
      <c r="A89" s="84"/>
      <c r="B89" s="84"/>
      <c r="C89" s="88">
        <v>952</v>
      </c>
      <c r="D89" s="86" t="s">
        <v>149</v>
      </c>
      <c r="E89" s="90">
        <v>60088</v>
      </c>
      <c r="F89" s="90">
        <v>138323</v>
      </c>
      <c r="G89" s="90">
        <v>201936</v>
      </c>
    </row>
    <row r="90" spans="1:7">
      <c r="A90" s="84"/>
      <c r="B90" s="84"/>
      <c r="C90" s="88">
        <v>961</v>
      </c>
      <c r="D90" s="86" t="s">
        <v>150</v>
      </c>
      <c r="E90" s="90">
        <v>708974</v>
      </c>
      <c r="F90" s="90">
        <v>616939</v>
      </c>
      <c r="G90" s="90">
        <v>524904</v>
      </c>
    </row>
    <row r="91" spans="1:7">
      <c r="A91" s="84"/>
      <c r="B91" s="84"/>
      <c r="C91" s="88">
        <v>971</v>
      </c>
      <c r="D91" s="86" t="s">
        <v>151</v>
      </c>
      <c r="E91" s="90">
        <v>25769</v>
      </c>
      <c r="F91" s="90">
        <v>25689</v>
      </c>
      <c r="G91" s="90">
        <v>25609</v>
      </c>
    </row>
  </sheetData>
  <mergeCells count="8">
    <mergeCell ref="A1:G1"/>
    <mergeCell ref="A37:D37"/>
    <mergeCell ref="A8:D8"/>
    <mergeCell ref="A86:D86"/>
    <mergeCell ref="A84:D84"/>
    <mergeCell ref="A39:G39"/>
    <mergeCell ref="A5:G5"/>
    <mergeCell ref="A2:G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E16:G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A3" sqref="A3:E3"/>
    </sheetView>
  </sheetViews>
  <sheetFormatPr defaultRowHeight="15"/>
  <cols>
    <col min="1" max="1" width="13.7109375" customWidth="1"/>
    <col min="2" max="2" width="60.5703125" customWidth="1"/>
    <col min="3" max="3" width="17.7109375" customWidth="1"/>
    <col min="4" max="5" width="18.7109375" customWidth="1"/>
    <col min="15" max="15" width="14.5703125" bestFit="1" customWidth="1"/>
    <col min="16" max="17" width="20.140625" bestFit="1" customWidth="1"/>
  </cols>
  <sheetData>
    <row r="1" spans="1:17">
      <c r="A1" s="1"/>
      <c r="B1" s="1"/>
      <c r="C1" s="1"/>
      <c r="D1" s="1"/>
      <c r="E1" s="1"/>
    </row>
    <row r="2" spans="1:17">
      <c r="A2" s="95" t="s">
        <v>43</v>
      </c>
      <c r="B2" s="95"/>
      <c r="C2" s="95"/>
      <c r="D2" s="95"/>
      <c r="E2" s="95"/>
    </row>
    <row r="3" spans="1:17">
      <c r="A3" s="95" t="s">
        <v>44</v>
      </c>
      <c r="B3" s="95"/>
      <c r="C3" s="95"/>
      <c r="D3" s="95"/>
      <c r="E3" s="95"/>
    </row>
    <row r="4" spans="1:17" s="1" customFormat="1">
      <c r="A4" s="25"/>
      <c r="B4" s="25"/>
      <c r="C4" s="25"/>
      <c r="D4" s="25"/>
      <c r="E4" s="25"/>
    </row>
    <row r="5" spans="1:17" s="1" customFormat="1" ht="18" customHeight="1">
      <c r="A5" s="45" t="s">
        <v>45</v>
      </c>
      <c r="B5" s="45" t="s">
        <v>46</v>
      </c>
      <c r="C5" s="45" t="s">
        <v>14</v>
      </c>
      <c r="D5" s="45" t="s">
        <v>2</v>
      </c>
      <c r="E5" s="45" t="s">
        <v>3</v>
      </c>
    </row>
    <row r="6" spans="1:17" s="9" customFormat="1">
      <c r="A6" s="104" t="s">
        <v>13</v>
      </c>
      <c r="B6" s="105"/>
      <c r="C6" s="3">
        <f>+C7+C9+C11+C13+C17+C19+C21</f>
        <v>602085185</v>
      </c>
      <c r="D6" s="3">
        <f t="shared" ref="D6:E6" si="0">+D7+D9+D11+D13+D17+D19+D21</f>
        <v>608044114</v>
      </c>
      <c r="E6" s="3">
        <f t="shared" si="0"/>
        <v>625455344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s="9" customFormat="1">
      <c r="A7" s="5" t="s">
        <v>16</v>
      </c>
      <c r="B7" s="4" t="s">
        <v>17</v>
      </c>
      <c r="C7" s="2">
        <v>26232265</v>
      </c>
      <c r="D7" s="2">
        <v>6432265</v>
      </c>
      <c r="E7" s="2">
        <v>6732265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10" t="s">
        <v>18</v>
      </c>
      <c r="B8" s="11" t="s">
        <v>17</v>
      </c>
      <c r="C8" s="12">
        <v>26232265</v>
      </c>
      <c r="D8" s="12">
        <v>6432265</v>
      </c>
      <c r="E8" s="12">
        <v>6732265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s="9" customFormat="1">
      <c r="A9" s="5" t="s">
        <v>19</v>
      </c>
      <c r="B9" s="4" t="s">
        <v>20</v>
      </c>
      <c r="C9" s="2">
        <v>16920233</v>
      </c>
      <c r="D9" s="2">
        <v>12418365</v>
      </c>
      <c r="E9" s="2">
        <v>12818365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10" t="s">
        <v>21</v>
      </c>
      <c r="B10" s="11" t="s">
        <v>20</v>
      </c>
      <c r="C10" s="12">
        <v>16920233</v>
      </c>
      <c r="D10" s="12">
        <v>12418365</v>
      </c>
      <c r="E10" s="12">
        <v>12818365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s="9" customFormat="1">
      <c r="A11" s="5" t="s">
        <v>22</v>
      </c>
      <c r="B11" s="4" t="s">
        <v>23</v>
      </c>
      <c r="C11" s="2">
        <v>505733412</v>
      </c>
      <c r="D11" s="2">
        <v>543426341</v>
      </c>
      <c r="E11" s="2">
        <v>584517210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10" t="s">
        <v>24</v>
      </c>
      <c r="B12" s="11" t="s">
        <v>25</v>
      </c>
      <c r="C12" s="12">
        <v>505733412</v>
      </c>
      <c r="D12" s="12">
        <v>543426341</v>
      </c>
      <c r="E12" s="12">
        <v>584517210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s="9" customFormat="1">
      <c r="A13" s="5" t="s">
        <v>26</v>
      </c>
      <c r="B13" s="4" t="s">
        <v>27</v>
      </c>
      <c r="C13" s="2">
        <v>11987500</v>
      </c>
      <c r="D13" s="2">
        <v>6329600</v>
      </c>
      <c r="E13" s="2">
        <v>11273387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10" t="s">
        <v>28</v>
      </c>
      <c r="B14" s="11" t="s">
        <v>29</v>
      </c>
      <c r="C14" s="12">
        <v>232000</v>
      </c>
      <c r="D14" s="12">
        <v>172000</v>
      </c>
      <c r="E14" s="12">
        <v>107000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>
      <c r="A15" s="10" t="s">
        <v>30</v>
      </c>
      <c r="B15" s="11" t="s">
        <v>31</v>
      </c>
      <c r="C15" s="12">
        <v>5755500</v>
      </c>
      <c r="D15" s="12">
        <v>1657600</v>
      </c>
      <c r="E15" s="12">
        <v>1666387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10" t="s">
        <v>32</v>
      </c>
      <c r="B16" s="11" t="s">
        <v>33</v>
      </c>
      <c r="C16" s="12">
        <v>6000000</v>
      </c>
      <c r="D16" s="12">
        <v>4500000</v>
      </c>
      <c r="E16" s="12">
        <v>9500000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s="9" customFormat="1">
      <c r="A17" s="5" t="s">
        <v>34</v>
      </c>
      <c r="B17" s="4" t="s">
        <v>35</v>
      </c>
      <c r="C17" s="2">
        <v>967836</v>
      </c>
      <c r="D17" s="2">
        <v>392035</v>
      </c>
      <c r="E17" s="2">
        <v>392035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>
      <c r="A18" s="10" t="s">
        <v>36</v>
      </c>
      <c r="B18" s="11" t="s">
        <v>35</v>
      </c>
      <c r="C18" s="12">
        <v>967836</v>
      </c>
      <c r="D18" s="12">
        <v>392035</v>
      </c>
      <c r="E18" s="12">
        <v>392035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s="9" customFormat="1">
      <c r="A19" s="5" t="s">
        <v>37</v>
      </c>
      <c r="B19" s="4" t="s">
        <v>38</v>
      </c>
      <c r="C19" s="2">
        <v>23880</v>
      </c>
      <c r="D19" s="2">
        <v>23880</v>
      </c>
      <c r="E19" s="2">
        <v>23880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10" t="s">
        <v>39</v>
      </c>
      <c r="B20" s="11" t="s">
        <v>38</v>
      </c>
      <c r="C20" s="12">
        <v>23880</v>
      </c>
      <c r="D20" s="12">
        <v>23880</v>
      </c>
      <c r="E20" s="12">
        <v>23880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s="9" customFormat="1">
      <c r="A21" s="5" t="s">
        <v>40</v>
      </c>
      <c r="B21" s="4" t="s">
        <v>41</v>
      </c>
      <c r="C21" s="2">
        <v>40220059</v>
      </c>
      <c r="D21" s="2">
        <v>39021628</v>
      </c>
      <c r="E21" s="2">
        <v>9698202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0" t="s">
        <v>42</v>
      </c>
      <c r="B22" s="11" t="s">
        <v>41</v>
      </c>
      <c r="C22" s="12">
        <v>40220059</v>
      </c>
      <c r="D22" s="12">
        <v>39021628</v>
      </c>
      <c r="E22" s="12">
        <v>9698202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1" customFormat="1"/>
    <row r="25" spans="1:17">
      <c r="C25" s="22"/>
      <c r="D25" s="22"/>
      <c r="E25" s="22"/>
    </row>
    <row r="27" spans="1:17">
      <c r="C27" s="22"/>
    </row>
    <row r="30" spans="1:17">
      <c r="C30" s="22"/>
    </row>
    <row r="32" spans="1:17">
      <c r="C32" s="22"/>
    </row>
  </sheetData>
  <mergeCells count="3">
    <mergeCell ref="A2:E2"/>
    <mergeCell ref="A3:E3"/>
    <mergeCell ref="A6:B6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5" sqref="A5:D5"/>
    </sheetView>
  </sheetViews>
  <sheetFormatPr defaultRowHeight="15"/>
  <cols>
    <col min="1" max="1" width="48.7109375" customWidth="1"/>
    <col min="2" max="4" width="18.7109375" customWidth="1"/>
  </cols>
  <sheetData>
    <row r="1" spans="1:4">
      <c r="A1" s="1"/>
      <c r="B1" s="1"/>
      <c r="C1" s="1"/>
      <c r="D1" s="1"/>
    </row>
    <row r="2" spans="1:4">
      <c r="A2" s="95" t="s">
        <v>43</v>
      </c>
      <c r="B2" s="95"/>
      <c r="C2" s="95"/>
      <c r="D2" s="95"/>
    </row>
    <row r="3" spans="1:4">
      <c r="A3" s="95" t="s">
        <v>47</v>
      </c>
      <c r="B3" s="95"/>
      <c r="C3" s="95"/>
      <c r="D3" s="95"/>
    </row>
    <row r="4" spans="1:4">
      <c r="A4" s="43"/>
      <c r="B4" s="43"/>
      <c r="C4" s="43"/>
      <c r="D4" s="43"/>
    </row>
    <row r="5" spans="1:4">
      <c r="A5" s="95" t="s">
        <v>48</v>
      </c>
      <c r="B5" s="95"/>
      <c r="C5" s="95"/>
      <c r="D5" s="95"/>
    </row>
    <row r="6" spans="1:4">
      <c r="A6" s="25"/>
      <c r="B6" s="25"/>
      <c r="C6" s="25"/>
      <c r="D6" s="25"/>
    </row>
    <row r="7" spans="1:4" ht="24" customHeight="1">
      <c r="A7" s="44" t="s">
        <v>49</v>
      </c>
      <c r="B7" s="45" t="s">
        <v>14</v>
      </c>
      <c r="C7" s="44" t="s">
        <v>2</v>
      </c>
      <c r="D7" s="44" t="s">
        <v>3</v>
      </c>
    </row>
    <row r="8" spans="1:4">
      <c r="A8" s="30" t="s">
        <v>13</v>
      </c>
      <c r="B8" s="31">
        <v>602085185</v>
      </c>
      <c r="C8" s="31">
        <v>608044114</v>
      </c>
      <c r="D8" s="31">
        <v>625455344</v>
      </c>
    </row>
    <row r="9" spans="1:4">
      <c r="A9" s="46" t="s">
        <v>50</v>
      </c>
      <c r="B9" s="47">
        <v>602085185</v>
      </c>
      <c r="C9" s="47">
        <v>608044114</v>
      </c>
      <c r="D9" s="47">
        <v>625455344</v>
      </c>
    </row>
    <row r="10" spans="1:4">
      <c r="A10" s="48" t="s">
        <v>51</v>
      </c>
      <c r="B10" s="49">
        <v>602085185</v>
      </c>
      <c r="C10" s="49">
        <v>608044114</v>
      </c>
      <c r="D10" s="49">
        <v>625455344</v>
      </c>
    </row>
    <row r="11" spans="1:4">
      <c r="A11" s="25"/>
      <c r="B11" s="25"/>
      <c r="C11" s="25"/>
      <c r="D11" s="25"/>
    </row>
  </sheetData>
  <mergeCells count="3">
    <mergeCell ref="A2:D2"/>
    <mergeCell ref="A3:D3"/>
    <mergeCell ref="A5:D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3" sqref="A3:G3"/>
    </sheetView>
  </sheetViews>
  <sheetFormatPr defaultRowHeight="15"/>
  <cols>
    <col min="1" max="1" width="6.85546875" bestFit="1" customWidth="1"/>
    <col min="2" max="2" width="7.7109375" bestFit="1" customWidth="1"/>
    <col min="3" max="3" width="5.7109375" customWidth="1"/>
    <col min="4" max="4" width="46" customWidth="1"/>
    <col min="5" max="7" width="15.7109375" customWidth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95" t="s">
        <v>43</v>
      </c>
      <c r="B2" s="95"/>
      <c r="C2" s="95"/>
      <c r="D2" s="95"/>
      <c r="E2" s="95"/>
      <c r="F2" s="95"/>
      <c r="G2" s="95"/>
    </row>
    <row r="3" spans="1:7">
      <c r="A3" s="95" t="s">
        <v>52</v>
      </c>
      <c r="B3" s="95"/>
      <c r="C3" s="95"/>
      <c r="D3" s="95"/>
      <c r="E3" s="95"/>
      <c r="F3" s="95"/>
      <c r="G3" s="95"/>
    </row>
    <row r="4" spans="1:7">
      <c r="A4" s="25"/>
      <c r="B4" s="25"/>
      <c r="C4" s="25"/>
      <c r="D4" s="25"/>
      <c r="E4" s="25"/>
      <c r="F4" s="25"/>
      <c r="G4" s="25"/>
    </row>
    <row r="5" spans="1:7" ht="30">
      <c r="A5" s="26" t="s">
        <v>53</v>
      </c>
      <c r="B5" s="26" t="s">
        <v>54</v>
      </c>
      <c r="C5" s="26" t="s">
        <v>45</v>
      </c>
      <c r="D5" s="26" t="s">
        <v>55</v>
      </c>
      <c r="E5" s="27" t="s">
        <v>14</v>
      </c>
      <c r="F5" s="27" t="s">
        <v>2</v>
      </c>
      <c r="G5" s="27" t="s">
        <v>3</v>
      </c>
    </row>
    <row r="6" spans="1:7">
      <c r="A6" s="28">
        <v>8</v>
      </c>
      <c r="B6" s="29"/>
      <c r="C6" s="40"/>
      <c r="D6" s="30" t="s">
        <v>56</v>
      </c>
      <c r="E6" s="31">
        <f>E7</f>
        <v>0</v>
      </c>
      <c r="F6" s="31">
        <f t="shared" ref="F6:G7" si="0">F7</f>
        <v>0</v>
      </c>
      <c r="G6" s="31">
        <f t="shared" si="0"/>
        <v>0</v>
      </c>
    </row>
    <row r="7" spans="1:7">
      <c r="A7" s="32"/>
      <c r="B7" s="32">
        <v>84</v>
      </c>
      <c r="C7" s="41"/>
      <c r="D7" s="33" t="s">
        <v>57</v>
      </c>
      <c r="E7" s="34">
        <f>E8</f>
        <v>0</v>
      </c>
      <c r="F7" s="34">
        <f t="shared" si="0"/>
        <v>0</v>
      </c>
      <c r="G7" s="34">
        <f t="shared" si="0"/>
        <v>0</v>
      </c>
    </row>
    <row r="8" spans="1:7">
      <c r="A8" s="35"/>
      <c r="B8" s="35"/>
      <c r="C8" s="42">
        <v>81</v>
      </c>
      <c r="D8" s="36" t="s">
        <v>41</v>
      </c>
      <c r="E8" s="37"/>
      <c r="F8" s="37"/>
      <c r="G8" s="37"/>
    </row>
    <row r="9" spans="1:7">
      <c r="A9" s="28">
        <v>5</v>
      </c>
      <c r="B9" s="29"/>
      <c r="C9" s="40"/>
      <c r="D9" s="38" t="s">
        <v>58</v>
      </c>
      <c r="E9" s="31">
        <f>E10</f>
        <v>240000</v>
      </c>
      <c r="F9" s="31">
        <f t="shared" ref="F9:G10" si="1">F10</f>
        <v>240000</v>
      </c>
      <c r="G9" s="31">
        <f t="shared" si="1"/>
        <v>240000</v>
      </c>
    </row>
    <row r="10" spans="1:7" ht="29.25">
      <c r="A10" s="32"/>
      <c r="B10" s="32">
        <v>54</v>
      </c>
      <c r="C10" s="41"/>
      <c r="D10" s="39" t="s">
        <v>59</v>
      </c>
      <c r="E10" s="34">
        <f>E11</f>
        <v>240000</v>
      </c>
      <c r="F10" s="34">
        <f t="shared" si="1"/>
        <v>240000</v>
      </c>
      <c r="G10" s="34">
        <f t="shared" si="1"/>
        <v>240000</v>
      </c>
    </row>
    <row r="11" spans="1:7">
      <c r="A11" s="35"/>
      <c r="B11" s="35"/>
      <c r="C11" s="42">
        <v>31</v>
      </c>
      <c r="D11" s="36" t="s">
        <v>20</v>
      </c>
      <c r="E11" s="37">
        <v>240000</v>
      </c>
      <c r="F11" s="37">
        <v>240000</v>
      </c>
      <c r="G11" s="37">
        <v>240000</v>
      </c>
    </row>
  </sheetData>
  <mergeCells count="2">
    <mergeCell ref="A2:G2"/>
    <mergeCell ref="A3:G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"/>
  <sheetViews>
    <sheetView workbookViewId="0">
      <selection activeCell="B51" sqref="B51"/>
    </sheetView>
  </sheetViews>
  <sheetFormatPr defaultRowHeight="15"/>
  <cols>
    <col min="1" max="1" width="16.140625" bestFit="1" customWidth="1"/>
    <col min="2" max="2" width="65.28515625" customWidth="1"/>
    <col min="3" max="5" width="16.7109375" customWidth="1"/>
  </cols>
  <sheetData>
    <row r="1" spans="1:10" ht="15.75">
      <c r="A1" s="106" t="s">
        <v>104</v>
      </c>
      <c r="B1" s="106"/>
      <c r="C1" s="106"/>
      <c r="D1" s="106"/>
      <c r="E1" s="106"/>
      <c r="F1" s="13"/>
      <c r="G1" s="13"/>
      <c r="H1" s="13"/>
      <c r="I1" s="13"/>
      <c r="J1" s="13"/>
    </row>
    <row r="3" spans="1:10" ht="28.5">
      <c r="A3" s="14" t="s">
        <v>105</v>
      </c>
      <c r="B3" s="14" t="s">
        <v>55</v>
      </c>
      <c r="C3" s="24" t="s">
        <v>14</v>
      </c>
      <c r="D3" s="24" t="s">
        <v>2</v>
      </c>
      <c r="E3" s="24" t="s">
        <v>3</v>
      </c>
    </row>
    <row r="4" spans="1:10">
      <c r="A4" s="19" t="s">
        <v>106</v>
      </c>
      <c r="B4" s="20" t="s">
        <v>107</v>
      </c>
      <c r="C4" s="21">
        <v>602325185</v>
      </c>
      <c r="D4" s="21">
        <v>608284114</v>
      </c>
      <c r="E4" s="21">
        <v>625695344</v>
      </c>
    </row>
    <row r="5" spans="1:10">
      <c r="A5" s="107" t="s">
        <v>108</v>
      </c>
      <c r="B5" s="108" t="s">
        <v>109</v>
      </c>
      <c r="C5" s="58">
        <v>89044808</v>
      </c>
      <c r="D5" s="58">
        <v>57415293</v>
      </c>
      <c r="E5" s="58">
        <v>33791867</v>
      </c>
    </row>
    <row r="6" spans="1:10" ht="28.5">
      <c r="A6" s="116" t="s">
        <v>110</v>
      </c>
      <c r="B6" s="119" t="s">
        <v>111</v>
      </c>
      <c r="C6" s="118">
        <v>29039229</v>
      </c>
      <c r="D6" s="118">
        <v>21851094</v>
      </c>
      <c r="E6" s="118">
        <v>24093665</v>
      </c>
    </row>
    <row r="7" spans="1:10">
      <c r="A7" s="109" t="s">
        <v>18</v>
      </c>
      <c r="B7" s="110" t="s">
        <v>17</v>
      </c>
      <c r="C7" s="111">
        <v>6000000</v>
      </c>
      <c r="D7" s="111">
        <v>6200000</v>
      </c>
      <c r="E7" s="111">
        <v>6500000</v>
      </c>
    </row>
    <row r="8" spans="1:10">
      <c r="A8" s="15" t="s">
        <v>22</v>
      </c>
      <c r="B8" s="16" t="s">
        <v>77</v>
      </c>
      <c r="C8" s="17">
        <v>6000000</v>
      </c>
      <c r="D8" s="17">
        <v>6200000</v>
      </c>
      <c r="E8" s="17">
        <v>6500000</v>
      </c>
    </row>
    <row r="9" spans="1:10">
      <c r="A9" s="112" t="s">
        <v>80</v>
      </c>
      <c r="B9" s="16" t="s">
        <v>81</v>
      </c>
      <c r="C9" s="113">
        <v>6000000</v>
      </c>
      <c r="D9" s="113">
        <v>6200000</v>
      </c>
      <c r="E9" s="113">
        <v>6500000</v>
      </c>
    </row>
    <row r="10" spans="1:10" s="1" customFormat="1">
      <c r="A10" s="109" t="s">
        <v>21</v>
      </c>
      <c r="B10" s="110" t="s">
        <v>20</v>
      </c>
      <c r="C10" s="111">
        <v>11849388</v>
      </c>
      <c r="D10" s="111">
        <v>7367520</v>
      </c>
      <c r="E10" s="111">
        <v>7767520</v>
      </c>
    </row>
    <row r="11" spans="1:10">
      <c r="A11" s="15" t="s">
        <v>22</v>
      </c>
      <c r="B11" s="16" t="s">
        <v>77</v>
      </c>
      <c r="C11" s="17">
        <v>11849388</v>
      </c>
      <c r="D11" s="17">
        <v>7367520</v>
      </c>
      <c r="E11" s="17">
        <v>7767520</v>
      </c>
    </row>
    <row r="12" spans="1:10" s="1" customFormat="1">
      <c r="A12" s="112" t="s">
        <v>78</v>
      </c>
      <c r="B12" s="16" t="s">
        <v>79</v>
      </c>
      <c r="C12" s="113">
        <v>79650</v>
      </c>
      <c r="D12" s="113">
        <v>79650</v>
      </c>
      <c r="E12" s="113">
        <v>79650</v>
      </c>
    </row>
    <row r="13" spans="1:10" s="1" customFormat="1">
      <c r="A13" s="112" t="s">
        <v>80</v>
      </c>
      <c r="B13" s="16" t="s">
        <v>81</v>
      </c>
      <c r="C13" s="113">
        <v>8743195</v>
      </c>
      <c r="D13" s="113">
        <v>5270485</v>
      </c>
      <c r="E13" s="113">
        <v>5670485</v>
      </c>
    </row>
    <row r="14" spans="1:10">
      <c r="A14" s="112" t="s">
        <v>82</v>
      </c>
      <c r="B14" s="16" t="s">
        <v>83</v>
      </c>
      <c r="C14" s="113">
        <v>3026543</v>
      </c>
      <c r="D14" s="113">
        <v>2017385</v>
      </c>
      <c r="E14" s="113">
        <v>2017385</v>
      </c>
    </row>
    <row r="15" spans="1:10" s="1" customFormat="1">
      <c r="A15" s="109" t="s">
        <v>30</v>
      </c>
      <c r="B15" s="110" t="s">
        <v>31</v>
      </c>
      <c r="C15" s="111">
        <v>4113300</v>
      </c>
      <c r="D15" s="111">
        <v>6700</v>
      </c>
      <c r="E15" s="111">
        <v>6700</v>
      </c>
    </row>
    <row r="16" spans="1:10">
      <c r="A16" s="15" t="s">
        <v>22</v>
      </c>
      <c r="B16" s="16" t="s">
        <v>77</v>
      </c>
      <c r="C16" s="17">
        <v>4113300</v>
      </c>
      <c r="D16" s="17">
        <v>6700</v>
      </c>
      <c r="E16" s="17">
        <v>6700</v>
      </c>
    </row>
    <row r="17" spans="1:5" s="1" customFormat="1">
      <c r="A17" s="112" t="s">
        <v>80</v>
      </c>
      <c r="B17" s="16" t="s">
        <v>81</v>
      </c>
      <c r="C17" s="113">
        <v>2013300</v>
      </c>
      <c r="D17" s="113">
        <v>6700</v>
      </c>
      <c r="E17" s="113">
        <v>6700</v>
      </c>
    </row>
    <row r="18" spans="1:5" s="1" customFormat="1">
      <c r="A18" s="112" t="s">
        <v>82</v>
      </c>
      <c r="B18" s="16" t="s">
        <v>83</v>
      </c>
      <c r="C18" s="113">
        <v>2100000</v>
      </c>
      <c r="D18" s="113">
        <v>0</v>
      </c>
      <c r="E18" s="113">
        <v>0</v>
      </c>
    </row>
    <row r="19" spans="1:5" s="1" customFormat="1">
      <c r="A19" s="109" t="s">
        <v>112</v>
      </c>
      <c r="B19" s="110" t="s">
        <v>113</v>
      </c>
      <c r="C19" s="111">
        <v>6000000</v>
      </c>
      <c r="D19" s="111">
        <v>4500000</v>
      </c>
      <c r="E19" s="111">
        <v>9500000</v>
      </c>
    </row>
    <row r="20" spans="1:5">
      <c r="A20" s="18" t="s">
        <v>22</v>
      </c>
      <c r="B20" s="16" t="s">
        <v>77</v>
      </c>
      <c r="C20" s="17">
        <v>6000000</v>
      </c>
      <c r="D20" s="17">
        <v>4500000</v>
      </c>
      <c r="E20" s="17">
        <v>9500000</v>
      </c>
    </row>
    <row r="21" spans="1:5" s="23" customFormat="1">
      <c r="A21" s="114" t="s">
        <v>80</v>
      </c>
      <c r="B21" s="16" t="s">
        <v>81</v>
      </c>
      <c r="C21" s="113">
        <v>6000000</v>
      </c>
      <c r="D21" s="113">
        <v>4500000</v>
      </c>
      <c r="E21" s="113">
        <v>9500000</v>
      </c>
    </row>
    <row r="22" spans="1:5" s="1" customFormat="1">
      <c r="A22" s="109" t="s">
        <v>36</v>
      </c>
      <c r="B22" s="110" t="s">
        <v>35</v>
      </c>
      <c r="C22" s="111">
        <v>842161</v>
      </c>
      <c r="D22" s="111">
        <v>299545</v>
      </c>
      <c r="E22" s="111">
        <v>299545</v>
      </c>
    </row>
    <row r="23" spans="1:5">
      <c r="A23" s="18" t="s">
        <v>22</v>
      </c>
      <c r="B23" s="16" t="s">
        <v>77</v>
      </c>
      <c r="C23" s="17">
        <v>842161</v>
      </c>
      <c r="D23" s="17">
        <v>299545</v>
      </c>
      <c r="E23" s="17">
        <v>299545</v>
      </c>
    </row>
    <row r="24" spans="1:5" s="23" customFormat="1">
      <c r="A24" s="114" t="s">
        <v>80</v>
      </c>
      <c r="B24" s="16" t="s">
        <v>81</v>
      </c>
      <c r="C24" s="113">
        <v>775800</v>
      </c>
      <c r="D24" s="113">
        <v>273000</v>
      </c>
      <c r="E24" s="113">
        <v>273000</v>
      </c>
    </row>
    <row r="25" spans="1:5" s="23" customFormat="1">
      <c r="A25" s="114" t="s">
        <v>82</v>
      </c>
      <c r="B25" s="16" t="s">
        <v>83</v>
      </c>
      <c r="C25" s="113">
        <v>66361</v>
      </c>
      <c r="D25" s="113">
        <v>26545</v>
      </c>
      <c r="E25" s="113">
        <v>26545</v>
      </c>
    </row>
    <row r="26" spans="1:5" s="1" customFormat="1">
      <c r="A26" s="109" t="s">
        <v>39</v>
      </c>
      <c r="B26" s="110" t="s">
        <v>38</v>
      </c>
      <c r="C26" s="111">
        <v>19900</v>
      </c>
      <c r="D26" s="111">
        <v>19900</v>
      </c>
      <c r="E26" s="111">
        <v>19900</v>
      </c>
    </row>
    <row r="27" spans="1:5">
      <c r="A27" s="18" t="s">
        <v>22</v>
      </c>
      <c r="B27" s="16" t="s">
        <v>77</v>
      </c>
      <c r="C27" s="17">
        <v>19900</v>
      </c>
      <c r="D27" s="17">
        <v>19900</v>
      </c>
      <c r="E27" s="17">
        <v>19900</v>
      </c>
    </row>
    <row r="28" spans="1:5" s="23" customFormat="1">
      <c r="A28" s="114" t="s">
        <v>80</v>
      </c>
      <c r="B28" s="16" t="s">
        <v>81</v>
      </c>
      <c r="C28" s="113">
        <v>19900</v>
      </c>
      <c r="D28" s="113">
        <v>19900</v>
      </c>
      <c r="E28" s="113">
        <v>19900</v>
      </c>
    </row>
    <row r="29" spans="1:5">
      <c r="A29" s="115" t="s">
        <v>61</v>
      </c>
      <c r="B29" s="110" t="s">
        <v>62</v>
      </c>
      <c r="C29" s="111">
        <v>214480</v>
      </c>
      <c r="D29" s="111">
        <v>3457429</v>
      </c>
      <c r="E29" s="111">
        <v>0</v>
      </c>
    </row>
    <row r="30" spans="1:5">
      <c r="A30" s="18" t="s">
        <v>22</v>
      </c>
      <c r="B30" s="16" t="s">
        <v>77</v>
      </c>
      <c r="C30" s="17">
        <v>214480</v>
      </c>
      <c r="D30" s="17">
        <v>3457429</v>
      </c>
      <c r="E30" s="17">
        <v>0</v>
      </c>
    </row>
    <row r="31" spans="1:5">
      <c r="A31" s="114" t="s">
        <v>80</v>
      </c>
      <c r="B31" s="16" t="s">
        <v>81</v>
      </c>
      <c r="C31" s="113">
        <v>214480</v>
      </c>
      <c r="D31" s="113">
        <v>3457429</v>
      </c>
      <c r="E31" s="113">
        <v>0</v>
      </c>
    </row>
    <row r="32" spans="1:5" s="1" customFormat="1" ht="21" customHeight="1">
      <c r="A32" s="116" t="s">
        <v>114</v>
      </c>
      <c r="B32" s="117" t="s">
        <v>115</v>
      </c>
      <c r="C32" s="118">
        <v>60005579</v>
      </c>
      <c r="D32" s="118">
        <v>35564199</v>
      </c>
      <c r="E32" s="118">
        <v>9698202</v>
      </c>
    </row>
    <row r="33" spans="1:31" s="1" customFormat="1">
      <c r="A33" s="109" t="s">
        <v>18</v>
      </c>
      <c r="B33" s="110" t="s">
        <v>17</v>
      </c>
      <c r="C33" s="111">
        <v>20000000</v>
      </c>
      <c r="D33" s="111">
        <v>0</v>
      </c>
      <c r="E33" s="111">
        <v>0</v>
      </c>
    </row>
    <row r="34" spans="1:31">
      <c r="A34" s="18" t="s">
        <v>19</v>
      </c>
      <c r="B34" s="16" t="s">
        <v>67</v>
      </c>
      <c r="C34" s="17">
        <v>13984</v>
      </c>
      <c r="D34" s="17">
        <v>0</v>
      </c>
      <c r="E34" s="17">
        <v>0</v>
      </c>
    </row>
    <row r="35" spans="1:31" s="23" customFormat="1">
      <c r="A35" s="114" t="s">
        <v>69</v>
      </c>
      <c r="B35" s="16" t="s">
        <v>70</v>
      </c>
      <c r="C35" s="113">
        <v>13984</v>
      </c>
      <c r="D35" s="113">
        <v>0</v>
      </c>
      <c r="E35" s="113">
        <v>0</v>
      </c>
    </row>
    <row r="36" spans="1:31">
      <c r="A36" s="18" t="s">
        <v>22</v>
      </c>
      <c r="B36" s="16" t="s">
        <v>77</v>
      </c>
      <c r="C36" s="17">
        <v>19986016</v>
      </c>
      <c r="D36" s="17">
        <v>0</v>
      </c>
      <c r="E36" s="17">
        <v>0</v>
      </c>
    </row>
    <row r="37" spans="1:31" s="23" customFormat="1">
      <c r="A37" s="114" t="s">
        <v>82</v>
      </c>
      <c r="B37" s="16" t="s">
        <v>83</v>
      </c>
      <c r="C37" s="113">
        <v>19986016</v>
      </c>
      <c r="D37" s="113">
        <v>0</v>
      </c>
      <c r="E37" s="113">
        <v>0</v>
      </c>
    </row>
    <row r="38" spans="1:31">
      <c r="A38" s="115" t="s">
        <v>61</v>
      </c>
      <c r="B38" s="110" t="s">
        <v>62</v>
      </c>
      <c r="C38" s="111">
        <v>40005579</v>
      </c>
      <c r="D38" s="111">
        <v>35564199</v>
      </c>
      <c r="E38" s="111">
        <v>9698202</v>
      </c>
    </row>
    <row r="39" spans="1:31">
      <c r="A39" s="18" t="s">
        <v>19</v>
      </c>
      <c r="B39" s="16" t="s">
        <v>67</v>
      </c>
      <c r="C39" s="17">
        <v>55322</v>
      </c>
      <c r="D39" s="17">
        <v>9385</v>
      </c>
      <c r="E39" s="17">
        <v>7039</v>
      </c>
    </row>
    <row r="40" spans="1:31">
      <c r="A40" s="114" t="s">
        <v>69</v>
      </c>
      <c r="B40" s="16" t="s">
        <v>70</v>
      </c>
      <c r="C40" s="113">
        <v>55322</v>
      </c>
      <c r="D40" s="113">
        <v>9385</v>
      </c>
      <c r="E40" s="113">
        <v>7039</v>
      </c>
    </row>
    <row r="41" spans="1:31">
      <c r="A41" s="18" t="s">
        <v>22</v>
      </c>
      <c r="B41" s="16" t="s">
        <v>77</v>
      </c>
      <c r="C41" s="17">
        <v>39950257</v>
      </c>
      <c r="D41" s="17">
        <v>35554814</v>
      </c>
      <c r="E41" s="17">
        <v>9691163</v>
      </c>
    </row>
    <row r="42" spans="1:31">
      <c r="A42" s="114" t="s">
        <v>82</v>
      </c>
      <c r="B42" s="16" t="s">
        <v>83</v>
      </c>
      <c r="C42" s="113">
        <v>39950257</v>
      </c>
      <c r="D42" s="113">
        <v>35554814</v>
      </c>
      <c r="E42" s="113">
        <v>9691163</v>
      </c>
    </row>
    <row r="43" spans="1:31" s="1" customFormat="1">
      <c r="A43" s="107" t="s">
        <v>116</v>
      </c>
      <c r="B43" s="108" t="s">
        <v>117</v>
      </c>
      <c r="C43" s="58">
        <v>513280377</v>
      </c>
      <c r="D43" s="58">
        <v>550868821</v>
      </c>
      <c r="E43" s="58">
        <v>591903477</v>
      </c>
    </row>
    <row r="44" spans="1:31" s="1" customFormat="1" ht="21" customHeight="1">
      <c r="A44" s="116" t="s">
        <v>118</v>
      </c>
      <c r="B44" s="117" t="s">
        <v>119</v>
      </c>
      <c r="C44" s="118">
        <v>512816112</v>
      </c>
      <c r="D44" s="118">
        <v>550464556</v>
      </c>
      <c r="E44" s="118">
        <v>591564212</v>
      </c>
    </row>
    <row r="45" spans="1:31" s="1" customFormat="1">
      <c r="A45" s="109" t="s">
        <v>21</v>
      </c>
      <c r="B45" s="110" t="s">
        <v>20</v>
      </c>
      <c r="C45" s="111">
        <v>5310845</v>
      </c>
      <c r="D45" s="111">
        <v>5290845</v>
      </c>
      <c r="E45" s="111">
        <v>5290845</v>
      </c>
    </row>
    <row r="46" spans="1:31">
      <c r="A46" s="18" t="s">
        <v>19</v>
      </c>
      <c r="B46" s="16" t="s">
        <v>67</v>
      </c>
      <c r="C46" s="17">
        <v>5001895</v>
      </c>
      <c r="D46" s="17">
        <v>4981895</v>
      </c>
      <c r="E46" s="17">
        <v>4981895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8" customFormat="1">
      <c r="A47" s="114" t="s">
        <v>69</v>
      </c>
      <c r="B47" s="16" t="s">
        <v>70</v>
      </c>
      <c r="C47" s="113">
        <v>4618970</v>
      </c>
      <c r="D47" s="113">
        <v>4598970</v>
      </c>
      <c r="E47" s="113">
        <v>4598970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s="8" customFormat="1">
      <c r="A48" s="114" t="s">
        <v>71</v>
      </c>
      <c r="B48" s="16" t="s">
        <v>72</v>
      </c>
      <c r="C48" s="113">
        <v>83925</v>
      </c>
      <c r="D48" s="113">
        <v>83925</v>
      </c>
      <c r="E48" s="113">
        <v>83925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s="8" customFormat="1">
      <c r="A49" s="114" t="s">
        <v>73</v>
      </c>
      <c r="B49" s="16" t="s">
        <v>74</v>
      </c>
      <c r="C49" s="113">
        <v>100000</v>
      </c>
      <c r="D49" s="113">
        <v>100000</v>
      </c>
      <c r="E49" s="113">
        <v>100000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s="8" customFormat="1">
      <c r="A50" s="114" t="s">
        <v>75</v>
      </c>
      <c r="B50" s="16" t="s">
        <v>76</v>
      </c>
      <c r="C50" s="113">
        <v>199000</v>
      </c>
      <c r="D50" s="113">
        <v>199000</v>
      </c>
      <c r="E50" s="113">
        <v>199000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8" t="s">
        <v>22</v>
      </c>
      <c r="B51" s="16" t="s">
        <v>77</v>
      </c>
      <c r="C51" s="17">
        <v>68950</v>
      </c>
      <c r="D51" s="17">
        <v>68950</v>
      </c>
      <c r="E51" s="17">
        <v>68950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s="8" customFormat="1">
      <c r="A52" s="114" t="s">
        <v>80</v>
      </c>
      <c r="B52" s="16" t="s">
        <v>81</v>
      </c>
      <c r="C52" s="113">
        <v>68950</v>
      </c>
      <c r="D52" s="113">
        <v>68950</v>
      </c>
      <c r="E52" s="113">
        <v>68950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18" t="s">
        <v>26</v>
      </c>
      <c r="B53" s="16" t="s">
        <v>58</v>
      </c>
      <c r="C53" s="17">
        <v>240000</v>
      </c>
      <c r="D53" s="17">
        <v>240000</v>
      </c>
      <c r="E53" s="17">
        <v>240000</v>
      </c>
    </row>
    <row r="54" spans="1:31" s="8" customFormat="1">
      <c r="A54" s="114" t="s">
        <v>120</v>
      </c>
      <c r="B54" s="16" t="s">
        <v>59</v>
      </c>
      <c r="C54" s="113">
        <v>240000</v>
      </c>
      <c r="D54" s="113">
        <v>240000</v>
      </c>
      <c r="E54" s="113">
        <v>240000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s="1" customFormat="1">
      <c r="A55" s="109" t="s">
        <v>24</v>
      </c>
      <c r="B55" s="110" t="s">
        <v>25</v>
      </c>
      <c r="C55" s="111">
        <v>505733412</v>
      </c>
      <c r="D55" s="111">
        <v>543426341</v>
      </c>
      <c r="E55" s="111">
        <v>584517210</v>
      </c>
    </row>
    <row r="56" spans="1:31">
      <c r="A56" s="18" t="s">
        <v>19</v>
      </c>
      <c r="B56" s="16" t="s">
        <v>67</v>
      </c>
      <c r="C56" s="17">
        <v>505733412</v>
      </c>
      <c r="D56" s="17">
        <v>543426341</v>
      </c>
      <c r="E56" s="17">
        <v>584517210</v>
      </c>
    </row>
    <row r="57" spans="1:31" s="8" customFormat="1">
      <c r="A57" s="114" t="s">
        <v>21</v>
      </c>
      <c r="B57" s="16" t="s">
        <v>68</v>
      </c>
      <c r="C57" s="113">
        <v>238530585</v>
      </c>
      <c r="D57" s="113">
        <v>240646813</v>
      </c>
      <c r="E57" s="113">
        <v>242784203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s="8" customFormat="1">
      <c r="A58" s="114" t="s">
        <v>69</v>
      </c>
      <c r="B58" s="16" t="s">
        <v>70</v>
      </c>
      <c r="C58" s="113">
        <v>266673227</v>
      </c>
      <c r="D58" s="113">
        <v>302249928</v>
      </c>
      <c r="E58" s="113">
        <v>341203407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s="8" customFormat="1">
      <c r="A59" s="114" t="s">
        <v>71</v>
      </c>
      <c r="B59" s="16" t="s">
        <v>72</v>
      </c>
      <c r="C59" s="113">
        <v>501330</v>
      </c>
      <c r="D59" s="113">
        <v>501330</v>
      </c>
      <c r="E59" s="113">
        <v>501330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s="8" customFormat="1">
      <c r="A60" s="114" t="s">
        <v>73</v>
      </c>
      <c r="B60" s="16" t="s">
        <v>74</v>
      </c>
      <c r="C60" s="113">
        <v>15000</v>
      </c>
      <c r="D60" s="113">
        <v>15000</v>
      </c>
      <c r="E60" s="113">
        <v>15000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s="8" customFormat="1">
      <c r="A61" s="114" t="s">
        <v>75</v>
      </c>
      <c r="B61" s="16" t="s">
        <v>76</v>
      </c>
      <c r="C61" s="113">
        <v>13270</v>
      </c>
      <c r="D61" s="113">
        <v>13270</v>
      </c>
      <c r="E61" s="113">
        <v>13270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s="1" customFormat="1">
      <c r="A62" s="109" t="s">
        <v>30</v>
      </c>
      <c r="B62" s="110" t="s">
        <v>31</v>
      </c>
      <c r="C62" s="111">
        <v>1642200</v>
      </c>
      <c r="D62" s="111">
        <v>1650900</v>
      </c>
      <c r="E62" s="111">
        <v>1659687</v>
      </c>
    </row>
    <row r="63" spans="1:31">
      <c r="A63" s="18" t="s">
        <v>19</v>
      </c>
      <c r="B63" s="16" t="s">
        <v>67</v>
      </c>
      <c r="C63" s="17">
        <v>1642200</v>
      </c>
      <c r="D63" s="17">
        <v>1650900</v>
      </c>
      <c r="E63" s="17">
        <v>1659687</v>
      </c>
    </row>
    <row r="64" spans="1:31" s="8" customFormat="1">
      <c r="A64" s="114" t="s">
        <v>21</v>
      </c>
      <c r="B64" s="16" t="s">
        <v>68</v>
      </c>
      <c r="C64" s="113">
        <v>1593000</v>
      </c>
      <c r="D64" s="113">
        <v>1601700</v>
      </c>
      <c r="E64" s="113">
        <v>1610487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s="8" customFormat="1">
      <c r="A65" s="114" t="s">
        <v>69</v>
      </c>
      <c r="B65" s="16" t="s">
        <v>70</v>
      </c>
      <c r="C65" s="113">
        <v>49200</v>
      </c>
      <c r="D65" s="113">
        <v>49200</v>
      </c>
      <c r="E65" s="113">
        <v>49200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s="1" customFormat="1">
      <c r="A66" s="109" t="s">
        <v>36</v>
      </c>
      <c r="B66" s="110" t="s">
        <v>35</v>
      </c>
      <c r="C66" s="111">
        <v>125675</v>
      </c>
      <c r="D66" s="111">
        <v>92490</v>
      </c>
      <c r="E66" s="111">
        <v>92490</v>
      </c>
    </row>
    <row r="67" spans="1:31">
      <c r="A67" s="18" t="s">
        <v>19</v>
      </c>
      <c r="B67" s="16" t="s">
        <v>67</v>
      </c>
      <c r="C67" s="17">
        <v>125675</v>
      </c>
      <c r="D67" s="17">
        <v>92490</v>
      </c>
      <c r="E67" s="17">
        <v>92490</v>
      </c>
    </row>
    <row r="68" spans="1:31" s="8" customFormat="1">
      <c r="A68" s="114" t="s">
        <v>69</v>
      </c>
      <c r="B68" s="16" t="s">
        <v>70</v>
      </c>
      <c r="C68" s="113">
        <v>99130</v>
      </c>
      <c r="D68" s="113">
        <v>79220</v>
      </c>
      <c r="E68" s="113">
        <v>79220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s="8" customFormat="1">
      <c r="A69" s="114" t="s">
        <v>73</v>
      </c>
      <c r="B69" s="16" t="s">
        <v>74</v>
      </c>
      <c r="C69" s="113">
        <v>26545</v>
      </c>
      <c r="D69" s="113">
        <v>13270</v>
      </c>
      <c r="E69" s="113">
        <v>13270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s="1" customFormat="1">
      <c r="A70" s="109" t="s">
        <v>39</v>
      </c>
      <c r="B70" s="110" t="s">
        <v>38</v>
      </c>
      <c r="C70" s="111">
        <v>3980</v>
      </c>
      <c r="D70" s="111">
        <v>3980</v>
      </c>
      <c r="E70" s="111">
        <v>3980</v>
      </c>
    </row>
    <row r="71" spans="1:31">
      <c r="A71" s="18" t="s">
        <v>19</v>
      </c>
      <c r="B71" s="16" t="s">
        <v>67</v>
      </c>
      <c r="C71" s="17">
        <v>3980</v>
      </c>
      <c r="D71" s="17">
        <v>3980</v>
      </c>
      <c r="E71" s="17">
        <v>3980</v>
      </c>
    </row>
    <row r="72" spans="1:31" s="8" customFormat="1">
      <c r="A72" s="114" t="s">
        <v>69</v>
      </c>
      <c r="B72" s="16" t="s">
        <v>70</v>
      </c>
      <c r="C72" s="113">
        <v>3980</v>
      </c>
      <c r="D72" s="113">
        <v>3980</v>
      </c>
      <c r="E72" s="113">
        <v>3980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s="1" customFormat="1" ht="21" customHeight="1">
      <c r="A73" s="116" t="s">
        <v>121</v>
      </c>
      <c r="B73" s="117" t="s">
        <v>122</v>
      </c>
      <c r="C73" s="118">
        <v>199084</v>
      </c>
      <c r="D73" s="118">
        <v>199084</v>
      </c>
      <c r="E73" s="118">
        <v>199084</v>
      </c>
    </row>
    <row r="74" spans="1:31" s="1" customFormat="1">
      <c r="A74" s="109" t="s">
        <v>18</v>
      </c>
      <c r="B74" s="110" t="s">
        <v>17</v>
      </c>
      <c r="C74" s="111">
        <v>199084</v>
      </c>
      <c r="D74" s="111">
        <v>199084</v>
      </c>
      <c r="E74" s="111">
        <v>199084</v>
      </c>
    </row>
    <row r="75" spans="1:31">
      <c r="A75" s="18" t="s">
        <v>19</v>
      </c>
      <c r="B75" s="16" t="s">
        <v>67</v>
      </c>
      <c r="C75" s="17">
        <v>199084</v>
      </c>
      <c r="D75" s="17">
        <v>199084</v>
      </c>
      <c r="E75" s="17">
        <v>199084</v>
      </c>
    </row>
    <row r="76" spans="1:31" s="8" customFormat="1">
      <c r="A76" s="114" t="s">
        <v>69</v>
      </c>
      <c r="B76" s="16" t="s">
        <v>70</v>
      </c>
      <c r="C76" s="113">
        <v>199084</v>
      </c>
      <c r="D76" s="113">
        <v>199084</v>
      </c>
      <c r="E76" s="113">
        <v>199084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s="1" customFormat="1" ht="28.5">
      <c r="A77" s="116" t="s">
        <v>123</v>
      </c>
      <c r="B77" s="119" t="s">
        <v>124</v>
      </c>
      <c r="C77" s="118">
        <v>33181</v>
      </c>
      <c r="D77" s="118">
        <v>33181</v>
      </c>
      <c r="E77" s="118">
        <v>33181</v>
      </c>
    </row>
    <row r="78" spans="1:31" s="1" customFormat="1">
      <c r="A78" s="109" t="s">
        <v>18</v>
      </c>
      <c r="B78" s="110" t="s">
        <v>17</v>
      </c>
      <c r="C78" s="111">
        <v>33181</v>
      </c>
      <c r="D78" s="111">
        <v>33181</v>
      </c>
      <c r="E78" s="111">
        <v>33181</v>
      </c>
    </row>
    <row r="79" spans="1:31">
      <c r="A79" s="18" t="s">
        <v>19</v>
      </c>
      <c r="B79" s="16" t="s">
        <v>67</v>
      </c>
      <c r="C79" s="17">
        <v>23181</v>
      </c>
      <c r="D79" s="17">
        <v>13181</v>
      </c>
      <c r="E79" s="17">
        <v>23181</v>
      </c>
    </row>
    <row r="80" spans="1:31" s="8" customFormat="1">
      <c r="A80" s="114" t="s">
        <v>69</v>
      </c>
      <c r="B80" s="16" t="s">
        <v>70</v>
      </c>
      <c r="C80" s="113">
        <v>23181</v>
      </c>
      <c r="D80" s="113">
        <v>13181</v>
      </c>
      <c r="E80" s="113">
        <v>23181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>
      <c r="A81" s="18" t="s">
        <v>22</v>
      </c>
      <c r="B81" s="16" t="s">
        <v>77</v>
      </c>
      <c r="C81" s="17">
        <v>10000</v>
      </c>
      <c r="D81" s="17">
        <v>20000</v>
      </c>
      <c r="E81" s="17">
        <v>10000</v>
      </c>
    </row>
    <row r="82" spans="1:31" s="8" customFormat="1">
      <c r="A82" s="114" t="s">
        <v>80</v>
      </c>
      <c r="B82" s="16" t="s">
        <v>81</v>
      </c>
      <c r="C82" s="113">
        <v>10000</v>
      </c>
      <c r="D82" s="113">
        <v>20000</v>
      </c>
      <c r="E82" s="113">
        <v>10000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s="1" customFormat="1" ht="21" customHeight="1">
      <c r="A83" s="116" t="s">
        <v>125</v>
      </c>
      <c r="B83" s="117" t="s">
        <v>126</v>
      </c>
      <c r="C83" s="118">
        <v>146000</v>
      </c>
      <c r="D83" s="118">
        <v>146000</v>
      </c>
      <c r="E83" s="118">
        <v>81000</v>
      </c>
    </row>
    <row r="84" spans="1:31" s="1" customFormat="1">
      <c r="A84" s="109" t="s">
        <v>28</v>
      </c>
      <c r="B84" s="110" t="s">
        <v>29</v>
      </c>
      <c r="C84" s="111">
        <v>146000</v>
      </c>
      <c r="D84" s="111">
        <v>146000</v>
      </c>
      <c r="E84" s="111">
        <v>81000</v>
      </c>
    </row>
    <row r="85" spans="1:31">
      <c r="A85" s="18" t="s">
        <v>19</v>
      </c>
      <c r="B85" s="16" t="s">
        <v>67</v>
      </c>
      <c r="C85" s="17">
        <v>146000</v>
      </c>
      <c r="D85" s="17">
        <v>146000</v>
      </c>
      <c r="E85" s="17">
        <v>81000</v>
      </c>
    </row>
    <row r="86" spans="1:31" s="8" customFormat="1">
      <c r="A86" s="114" t="s">
        <v>69</v>
      </c>
      <c r="B86" s="16" t="s">
        <v>70</v>
      </c>
      <c r="C86" s="113">
        <v>146000</v>
      </c>
      <c r="D86" s="113">
        <v>146000</v>
      </c>
      <c r="E86" s="113">
        <v>81000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s="1" customFormat="1" ht="28.5">
      <c r="A87" s="116" t="s">
        <v>127</v>
      </c>
      <c r="B87" s="119" t="s">
        <v>128</v>
      </c>
      <c r="C87" s="118">
        <v>86000</v>
      </c>
      <c r="D87" s="118">
        <v>26000</v>
      </c>
      <c r="E87" s="118">
        <v>26000</v>
      </c>
    </row>
    <row r="88" spans="1:31" s="1" customFormat="1">
      <c r="A88" s="109" t="s">
        <v>28</v>
      </c>
      <c r="B88" s="110" t="s">
        <v>29</v>
      </c>
      <c r="C88" s="111">
        <v>86000</v>
      </c>
      <c r="D88" s="111">
        <v>26000</v>
      </c>
      <c r="E88" s="111">
        <v>26000</v>
      </c>
    </row>
    <row r="89" spans="1:31">
      <c r="A89" s="18" t="s">
        <v>19</v>
      </c>
      <c r="B89" s="16" t="s">
        <v>67</v>
      </c>
      <c r="C89" s="17">
        <v>64000</v>
      </c>
      <c r="D89" s="17">
        <v>26000</v>
      </c>
      <c r="E89" s="17">
        <v>26000</v>
      </c>
    </row>
    <row r="90" spans="1:31" s="8" customFormat="1">
      <c r="A90" s="114" t="s">
        <v>69</v>
      </c>
      <c r="B90" s="16" t="s">
        <v>70</v>
      </c>
      <c r="C90" s="113">
        <v>64000</v>
      </c>
      <c r="D90" s="113">
        <v>26000</v>
      </c>
      <c r="E90" s="113">
        <v>26000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>
      <c r="A91" s="18" t="s">
        <v>22</v>
      </c>
      <c r="B91" s="16" t="s">
        <v>77</v>
      </c>
      <c r="C91" s="17">
        <v>22000</v>
      </c>
      <c r="D91" s="17">
        <v>0</v>
      </c>
      <c r="E91" s="17">
        <v>0</v>
      </c>
    </row>
    <row r="92" spans="1:31" s="8" customFormat="1">
      <c r="A92" s="114" t="s">
        <v>80</v>
      </c>
      <c r="B92" s="16" t="s">
        <v>81</v>
      </c>
      <c r="C92" s="113">
        <v>22000</v>
      </c>
      <c r="D92" s="113">
        <v>0</v>
      </c>
      <c r="E92" s="113">
        <v>0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opći dio</vt:lpstr>
      <vt:lpstr>RAČUN PRIHODA I RASHODA</vt:lpstr>
      <vt:lpstr>RASHODI PO IZVORIMA</vt:lpstr>
      <vt:lpstr>RASHODI PO FUNKC.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TOMIĆ HELENA</cp:lastModifiedBy>
  <cp:lastPrinted>2023-12-21T13:29:38Z</cp:lastPrinted>
  <dcterms:created xsi:type="dcterms:W3CDTF">2023-12-07T11:48:17Z</dcterms:created>
  <dcterms:modified xsi:type="dcterms:W3CDTF">2023-12-21T13:29:54Z</dcterms:modified>
</cp:coreProperties>
</file>